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CAFR\FY24\Reporting Packages\Reporting Packages for Agency Use\"/>
    </mc:Choice>
  </mc:AlternateContent>
  <xr:revisionPtr revIDLastSave="0" documentId="13_ncr:1_{7B758CE2-825C-4B86-BC4F-9FA214185DC4}" xr6:coauthVersionLast="47" xr6:coauthVersionMax="47" xr10:uidLastSave="{00000000-0000-0000-0000-000000000000}"/>
  <workbookProtection workbookAlgorithmName="SHA-512" workbookHashValue="X6ueZcPbAYcYiLWVaioE9O7d/FWCeNe61v9/XNOxdNYDUyfv6gg4w6Y/LrH3ayuGjzHP0iKr/K2M9uS9FXcWpg==" workbookSaltValue="dWz+q/5ItvgS+tButnPB3Q==" workbookSpinCount="100000" lockStructure="1"/>
  <bookViews>
    <workbookView xWindow="30405" yWindow="2580" windowWidth="21600" windowHeight="11325" tabRatio="990" xr2:uid="{00000000-000D-0000-FFFF-FFFF00000000}"/>
  </bookViews>
  <sheets>
    <sheet name="Instructions" sheetId="1" r:id="rId1"/>
    <sheet name="Signature Page" sheetId="11" r:id="rId2"/>
    <sheet name="Contact Information" sheetId="2" r:id="rId3"/>
    <sheet name="GAAP Contacts per 1.00 P" sheetId="16" state="hidden" r:id="rId4"/>
    <sheet name="Yearly Data" sheetId="10" state="hidden" r:id="rId5"/>
  </sheets>
  <externalReferences>
    <externalReference r:id="rId6"/>
    <externalReference r:id="rId7"/>
  </externalReferences>
  <definedNames>
    <definedName name="_xlnm._FilterDatabase" localSheetId="3" hidden="1">'GAAP Contacts per 1.00 P'!$A$1:$J$215</definedName>
    <definedName name="_xlnm._FilterDatabase" localSheetId="4" hidden="1">'Yearly Data'!$A$6:$C$115</definedName>
    <definedName name="Agency">'[1]Signature Page'!$C$6</definedName>
    <definedName name="AgencyCode" localSheetId="3">[2]Signature!$E$5</definedName>
    <definedName name="AgencyCode">'Signature Page'!$E$5</definedName>
    <definedName name="AgencyName" localSheetId="3">[2]Signature!$E$6</definedName>
    <definedName name="AgencyName">'Signature Page'!$E$6</definedName>
    <definedName name="DUEDATE" localSheetId="3">[2]Instructions!$D$4</definedName>
    <definedName name="DUEDATE">Instructions!$D$4</definedName>
    <definedName name="Year">'Yearly Data'!$B$1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6" i="16" l="1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18" i="16" l="1"/>
  <c r="A112" i="16" l="1"/>
  <c r="A73" i="16"/>
  <c r="A85" i="16" l="1"/>
  <c r="A128" i="16"/>
  <c r="A80" i="16"/>
  <c r="A79" i="16"/>
  <c r="A196" i="16"/>
  <c r="A197" i="16"/>
  <c r="C1" i="2" l="1"/>
  <c r="A7" i="16"/>
  <c r="A8" i="16"/>
  <c r="A9" i="16"/>
  <c r="A10" i="16"/>
  <c r="A11" i="16"/>
  <c r="A12" i="16"/>
  <c r="A13" i="16"/>
  <c r="A14" i="16"/>
  <c r="A15" i="16"/>
  <c r="A16" i="16"/>
  <c r="A17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4" i="16"/>
  <c r="A75" i="16"/>
  <c r="A76" i="16"/>
  <c r="A77" i="16"/>
  <c r="A78" i="16"/>
  <c r="A81" i="16"/>
  <c r="A82" i="16"/>
  <c r="A83" i="16"/>
  <c r="A84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4" i="16"/>
  <c r="A5" i="16"/>
  <c r="A6" i="16"/>
  <c r="A3" i="16"/>
  <c r="C7" i="2" l="1"/>
  <c r="A7" i="2" s="1"/>
  <c r="F7" i="2" l="1"/>
  <c r="D7" i="2"/>
  <c r="G7" i="2"/>
  <c r="I7" i="2"/>
  <c r="H7" i="2"/>
  <c r="E7" i="2"/>
  <c r="E6" i="11"/>
  <c r="C3" i="2" s="1"/>
  <c r="B50" i="1"/>
  <c r="C1" i="11"/>
  <c r="E4" i="11"/>
  <c r="E3" i="11"/>
  <c r="C5" i="2" l="1"/>
  <c r="C9" i="2"/>
  <c r="A9" i="2" s="1"/>
  <c r="C10" i="2"/>
  <c r="A10" i="2" s="1"/>
  <c r="C11" i="2"/>
  <c r="A11" i="2" s="1"/>
  <c r="C12" i="2"/>
  <c r="A12" i="2" s="1"/>
  <c r="C13" i="2"/>
  <c r="A13" i="2" s="1"/>
  <c r="C14" i="2"/>
  <c r="A14" i="2" s="1"/>
  <c r="C15" i="2"/>
  <c r="A15" i="2" s="1"/>
  <c r="C16" i="2"/>
  <c r="A16" i="2" s="1"/>
  <c r="C8" i="2"/>
  <c r="A8" i="2" s="1"/>
  <c r="D14" i="2" l="1"/>
  <c r="I14" i="2"/>
  <c r="H14" i="2"/>
  <c r="E14" i="2"/>
  <c r="G14" i="2"/>
  <c r="F14" i="2"/>
  <c r="I13" i="2"/>
  <c r="F13" i="2"/>
  <c r="G13" i="2"/>
  <c r="E13" i="2"/>
  <c r="D13" i="2"/>
  <c r="H13" i="2"/>
  <c r="H12" i="2"/>
  <c r="G12" i="2"/>
  <c r="D12" i="2"/>
  <c r="F12" i="2"/>
  <c r="E12" i="2"/>
  <c r="I12" i="2"/>
  <c r="F11" i="2"/>
  <c r="E11" i="2"/>
  <c r="D11" i="2"/>
  <c r="H11" i="2"/>
  <c r="I11" i="2"/>
  <c r="G11" i="2"/>
  <c r="F15" i="2"/>
  <c r="E15" i="2"/>
  <c r="D15" i="2"/>
  <c r="H15" i="2"/>
  <c r="I15" i="2"/>
  <c r="G15" i="2"/>
  <c r="D10" i="2"/>
  <c r="H10" i="2"/>
  <c r="F10" i="2"/>
  <c r="E10" i="2"/>
  <c r="G10" i="2"/>
  <c r="I10" i="2"/>
  <c r="H8" i="2"/>
  <c r="G8" i="2"/>
  <c r="D8" i="2"/>
  <c r="F8" i="2"/>
  <c r="I8" i="2"/>
  <c r="E8" i="2"/>
  <c r="I9" i="2"/>
  <c r="G9" i="2"/>
  <c r="F9" i="2"/>
  <c r="D9" i="2"/>
  <c r="E9" i="2"/>
  <c r="H9" i="2"/>
  <c r="H16" i="2"/>
  <c r="G16" i="2"/>
  <c r="D16" i="2"/>
  <c r="I16" i="2"/>
  <c r="F16" i="2"/>
  <c r="E16" i="2"/>
  <c r="B8" i="2"/>
  <c r="B9" i="2" s="1"/>
  <c r="B10" i="2" s="1"/>
  <c r="B11" i="2" s="1"/>
  <c r="B12" i="2" s="1"/>
  <c r="B13" i="2" s="1"/>
  <c r="B14" i="2" s="1"/>
  <c r="B15" i="2" s="1"/>
  <c r="B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tc={A5CDB6DF-4BEE-47C0-B052-DC3351477979}</author>
  </authors>
  <commentList>
    <comment ref="E157" authorId="0" shapeId="0" xr:uid="{A5CDB6DF-4BEE-47C0-B052-DC3351477979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FROM EMAIL 11.10.2022</t>
      </text>
    </comment>
  </commentList>
</comments>
</file>

<file path=xl/sharedStrings.xml><?xml version="1.0" encoding="utf-8"?>
<sst xmlns="http://schemas.openxmlformats.org/spreadsheetml/2006/main" count="2333" uniqueCount="1057">
  <si>
    <t>INSTRUCTIONS FOR COMPLETION</t>
  </si>
  <si>
    <t>PURPOSE AND OBJECTIVES</t>
  </si>
  <si>
    <t>Exempt entities:</t>
  </si>
  <si>
    <t>Audited Financial Statement Entities:</t>
  </si>
  <si>
    <t>Department of Employment Workforce (Unemployment Compensation Benefits Fund Only)</t>
  </si>
  <si>
    <t>Colleges, Universities, and Technical Colleges</t>
  </si>
  <si>
    <t>Children's Trust of South Carolina</t>
  </si>
  <si>
    <t>Department of Commerce, Division of Public Railways</t>
  </si>
  <si>
    <t>Department of Commerce, Division of Savannah Valley Development</t>
  </si>
  <si>
    <t>Department of Transportation</t>
  </si>
  <si>
    <t>Education Assistance Authority</t>
  </si>
  <si>
    <t>Employee Insurance Program of the South Carolina</t>
  </si>
  <si>
    <t>First Steps</t>
  </si>
  <si>
    <t>Housing Authority</t>
  </si>
  <si>
    <t>Insurance Reserve Fund of the South Carolina</t>
  </si>
  <si>
    <t>Jobs-Economic Development Authority</t>
  </si>
  <si>
    <t>Local Government Investment Pool</t>
  </si>
  <si>
    <t>Long-Term Disability Insurance Trust Fund (EIP, B&amp;C Board)</t>
  </si>
  <si>
    <t>Lottery Commission</t>
  </si>
  <si>
    <t>Medical Malpractice Patients' Compensation Fund</t>
  </si>
  <si>
    <t>Medical Malpractice Joint Underwriting Association</t>
  </si>
  <si>
    <t>Patriots Point Development Authority</t>
  </si>
  <si>
    <t>Ports Authority</t>
  </si>
  <si>
    <t>Public Service Authority (Santee-Cooper)</t>
  </si>
  <si>
    <t>Retiree Health Insurance Trust Fund (EIP)</t>
  </si>
  <si>
    <t>Retirement Division of the South Carolina</t>
  </si>
  <si>
    <t>State Accident Fund</t>
  </si>
  <si>
    <t>Tobacco Settlement Revenue Management Authority</t>
  </si>
  <si>
    <t>South Carolina Transportation Infrastructure Bank</t>
  </si>
  <si>
    <t>INSTRUCTIONS FOR COMPLETING THE FORM</t>
  </si>
  <si>
    <t>Agency Number:</t>
  </si>
  <si>
    <t>The following information must be reviewed and updated as necessary anually:</t>
  </si>
  <si>
    <t>AGCY  CODE</t>
  </si>
  <si>
    <t>AGENCY NAME</t>
  </si>
  <si>
    <t>Year</t>
  </si>
  <si>
    <t>A010</t>
  </si>
  <si>
    <t>A050</t>
  </si>
  <si>
    <t>A150</t>
  </si>
  <si>
    <t>A170</t>
  </si>
  <si>
    <t>A200</t>
  </si>
  <si>
    <t>A850</t>
  </si>
  <si>
    <t>B040</t>
  </si>
  <si>
    <t>C050</t>
  </si>
  <si>
    <t>D050</t>
  </si>
  <si>
    <t>D100</t>
  </si>
  <si>
    <t>D170</t>
  </si>
  <si>
    <t>D200</t>
  </si>
  <si>
    <t>D250</t>
  </si>
  <si>
    <t>D500</t>
  </si>
  <si>
    <t>E040</t>
  </si>
  <si>
    <t>E080</t>
  </si>
  <si>
    <t>E120</t>
  </si>
  <si>
    <t>E160</t>
  </si>
  <si>
    <t>E200</t>
  </si>
  <si>
    <t>E210</t>
  </si>
  <si>
    <t>E230</t>
  </si>
  <si>
    <t>E240</t>
  </si>
  <si>
    <t>E280</t>
  </si>
  <si>
    <t>E500</t>
  </si>
  <si>
    <t>E550</t>
  </si>
  <si>
    <t>F270</t>
  </si>
  <si>
    <t>H030</t>
  </si>
  <si>
    <t>H060</t>
  </si>
  <si>
    <t>H590</t>
  </si>
  <si>
    <t>H630</t>
  </si>
  <si>
    <t>H670</t>
  </si>
  <si>
    <t>H710</t>
  </si>
  <si>
    <t>H730</t>
  </si>
  <si>
    <t>H750</t>
  </si>
  <si>
    <t>H790</t>
  </si>
  <si>
    <t>H870</t>
  </si>
  <si>
    <t>H910</t>
  </si>
  <si>
    <t>H950</t>
  </si>
  <si>
    <t>H960</t>
  </si>
  <si>
    <t>J020</t>
  </si>
  <si>
    <t>J040</t>
  </si>
  <si>
    <t>J120</t>
  </si>
  <si>
    <t>J160</t>
  </si>
  <si>
    <t>J200</t>
  </si>
  <si>
    <t>K050</t>
  </si>
  <si>
    <t>L040</t>
  </si>
  <si>
    <t>L120</t>
  </si>
  <si>
    <t>L240</t>
  </si>
  <si>
    <t>L360</t>
  </si>
  <si>
    <t>L460</t>
  </si>
  <si>
    <t>N040</t>
  </si>
  <si>
    <t>N080</t>
  </si>
  <si>
    <t>N120</t>
  </si>
  <si>
    <t>N200</t>
  </si>
  <si>
    <t>P120</t>
  </si>
  <si>
    <t>P160</t>
  </si>
  <si>
    <t>P240</t>
  </si>
  <si>
    <t>P260</t>
  </si>
  <si>
    <t>P280</t>
  </si>
  <si>
    <t>P320</t>
  </si>
  <si>
    <t>P400</t>
  </si>
  <si>
    <t>P450</t>
  </si>
  <si>
    <t>R040</t>
  </si>
  <si>
    <t>R060</t>
  </si>
  <si>
    <t>R080</t>
  </si>
  <si>
    <t>R160</t>
  </si>
  <si>
    <t>R200</t>
  </si>
  <si>
    <t>R230</t>
  </si>
  <si>
    <t>R280</t>
  </si>
  <si>
    <t>R360</t>
  </si>
  <si>
    <t>R400</t>
  </si>
  <si>
    <t>R440</t>
  </si>
  <si>
    <t>R520</t>
  </si>
  <si>
    <t>R600</t>
  </si>
  <si>
    <t>S600</t>
  </si>
  <si>
    <t>U300</t>
  </si>
  <si>
    <t>X440</t>
  </si>
  <si>
    <t>Title</t>
  </si>
  <si>
    <t>L060</t>
  </si>
  <si>
    <t>L080</t>
  </si>
  <si>
    <t>X220</t>
  </si>
  <si>
    <t>E260</t>
  </si>
  <si>
    <t>DUE DATE:</t>
  </si>
  <si>
    <t>D300</t>
  </si>
  <si>
    <t>Name</t>
  </si>
  <si>
    <t>Email</t>
  </si>
  <si>
    <t>Telephone</t>
  </si>
  <si>
    <t>Order</t>
  </si>
  <si>
    <t>May this Contact Receive the Accrued Compensation Information (Sensitive Payroll Information)?</t>
  </si>
  <si>
    <t>GAAP CONTACT FORM</t>
  </si>
  <si>
    <t>THIS FORM SHOULD BE COMPLETED BY ALL STATE AGENCIES AND UPDATED IMMEDIATELY WHEN A GAAP CONTACT IS CHANGED</t>
  </si>
  <si>
    <t>Information New/Updated?</t>
  </si>
  <si>
    <t>●  GAAP contacts should be reviewed annually for changes</t>
  </si>
  <si>
    <t>Contact Information</t>
  </si>
  <si>
    <r>
      <t xml:space="preserve">THIS FORM SHOULD </t>
    </r>
    <r>
      <rPr>
        <u/>
        <sz val="12"/>
        <color rgb="FFFF0000"/>
        <rFont val="Times New Roman"/>
        <family val="1"/>
      </rPr>
      <t>NOT</t>
    </r>
    <r>
      <rPr>
        <sz val="12"/>
        <color theme="1"/>
        <rFont val="Times New Roman"/>
        <family val="1"/>
      </rPr>
      <t xml:space="preserve"> BE COMPLETED BY THE FOLLOWING:</t>
    </r>
  </si>
  <si>
    <t>●  For each GAAP contact, indicate if the contact may receive sensitive salary information by answering the question "May this Contact Receive the Accrued Compensation Information (Sensitive Payroll Information)?"</t>
  </si>
  <si>
    <r>
      <t xml:space="preserve">The purpose of this form is to establish communication leads between the ACFR team and your Agency concerning important year-end closing dates, GASB accounting pronouncements, and other relevant information. </t>
    </r>
    <r>
      <rPr>
        <b/>
        <sz val="12"/>
        <color theme="1"/>
        <rFont val="Times New Roman"/>
        <family val="1"/>
      </rPr>
      <t>GAAP Contacts should be at an appropriate managerial or director level.</t>
    </r>
  </si>
  <si>
    <t>*****GAAP Contacts should be at an appropriate managerial or director level*****</t>
  </si>
  <si>
    <t>DUE DATE</t>
  </si>
  <si>
    <t>*</t>
  </si>
  <si>
    <t>Agency Name</t>
  </si>
  <si>
    <t>Before completing this package, please answer the following questions.</t>
  </si>
  <si>
    <t>Preparer</t>
  </si>
  <si>
    <t>Date:</t>
  </si>
  <si>
    <t>Name:</t>
  </si>
  <si>
    <t>Title:</t>
  </si>
  <si>
    <t>e-mail:</t>
  </si>
  <si>
    <t>Phone Number:</t>
  </si>
  <si>
    <t>Signature:</t>
  </si>
  <si>
    <t/>
  </si>
  <si>
    <t>Reviewer</t>
  </si>
  <si>
    <t>Date Reviewed:</t>
  </si>
  <si>
    <t xml:space="preserve">Signatures are an assertion of the accuracy and completeness of the information reported.  </t>
  </si>
  <si>
    <t>Please complete the above page where indicated by a red star.</t>
  </si>
  <si>
    <t>ACFR Reporting Period:</t>
  </si>
  <si>
    <t>Date Submitted to ACFR Team:</t>
  </si>
  <si>
    <r>
      <t xml:space="preserve">May this Contact Receive the </t>
    </r>
    <r>
      <rPr>
        <b/>
        <sz val="11"/>
        <color rgb="FFFF0000"/>
        <rFont val="Calibri"/>
        <family val="2"/>
        <scheme val="minor"/>
      </rPr>
      <t>Accrued Compensation</t>
    </r>
    <r>
      <rPr>
        <b/>
        <sz val="11"/>
        <color theme="1"/>
        <rFont val="Calibri"/>
        <family val="2"/>
        <scheme val="minor"/>
      </rPr>
      <t xml:space="preserve"> Information (Sensitive Payroll Information)?</t>
    </r>
  </si>
  <si>
    <t>Senate Finance Director</t>
  </si>
  <si>
    <t>803.212.6552</t>
  </si>
  <si>
    <t>Yes</t>
  </si>
  <si>
    <t>No</t>
  </si>
  <si>
    <t>Anna Corley</t>
  </si>
  <si>
    <t>Assistant Accounts Manager</t>
  </si>
  <si>
    <t>annacorley@schouse.gov</t>
  </si>
  <si>
    <t>803-734-2481</t>
  </si>
  <si>
    <t>Karen Rucker</t>
  </si>
  <si>
    <t>Accounting Clerk</t>
  </si>
  <si>
    <t>karenrucker@schouse.gov</t>
  </si>
  <si>
    <t>803-734-2459</t>
  </si>
  <si>
    <t>Tona Quinton</t>
  </si>
  <si>
    <t>Accounts &amp; Benefits Manager</t>
  </si>
  <si>
    <t>tonaquinton@schouse.gov</t>
  </si>
  <si>
    <t>803-734-2480</t>
  </si>
  <si>
    <t>Hope Ramsey</t>
  </si>
  <si>
    <t>Business Manager</t>
  </si>
  <si>
    <t>hoperamsey@scstatehouse.gov</t>
  </si>
  <si>
    <t>803-212-4500</t>
  </si>
  <si>
    <t>Lena Lee</t>
  </si>
  <si>
    <t>Research Librarian and Human Resources</t>
  </si>
  <si>
    <t>lenalee@scstatehouse.gov</t>
  </si>
  <si>
    <t>Ashley Harwell-Beach</t>
  </si>
  <si>
    <t>Code Commissioner and Director</t>
  </si>
  <si>
    <t>ashleyharwellbeach@scstatehouse.gov</t>
  </si>
  <si>
    <t>Sheila Roberts</t>
  </si>
  <si>
    <t>HR &amp; Accounting Manager</t>
  </si>
  <si>
    <t>sheilaroberts@scstatehouse.gov</t>
  </si>
  <si>
    <t>803-212-4490</t>
  </si>
  <si>
    <t>Kim Lancaster</t>
  </si>
  <si>
    <t>HR/Business Manager</t>
  </si>
  <si>
    <t>klancaster@lac.sc.gov</t>
  </si>
  <si>
    <t>803-253-7615</t>
  </si>
  <si>
    <t>Earle Powell</t>
  </si>
  <si>
    <t>Agency Head</t>
  </si>
  <si>
    <t>epowell@lac.sc.gov</t>
  </si>
  <si>
    <t>803-253-7612</t>
  </si>
  <si>
    <t>Kendra Hunt</t>
  </si>
  <si>
    <t>CFO</t>
  </si>
  <si>
    <t>kendra.hunt@admin.sc.gov</t>
  </si>
  <si>
    <t>803-737-1211</t>
  </si>
  <si>
    <t>Stephen May Brennan</t>
  </si>
  <si>
    <t>Accounting/Fiscal Manager I</t>
  </si>
  <si>
    <t>803-734-4814</t>
  </si>
  <si>
    <t>Dana Yow</t>
  </si>
  <si>
    <t>Deputy Director</t>
  </si>
  <si>
    <t>danay@eoc.sc.gov</t>
  </si>
  <si>
    <t>803-734-6164</t>
  </si>
  <si>
    <t>Paul Magargle, Jr</t>
  </si>
  <si>
    <t>Director of Fiscal Services</t>
  </si>
  <si>
    <t>pmagargle@sccourts.org</t>
  </si>
  <si>
    <t>803- 734-0642</t>
  </si>
  <si>
    <t>Carla Spires</t>
  </si>
  <si>
    <t>Deputy Director of Fiscal Services</t>
  </si>
  <si>
    <t>cspires@sccourts.org</t>
  </si>
  <si>
    <t>803-734-0932</t>
  </si>
  <si>
    <t>Danielle M. Cox</t>
  </si>
  <si>
    <t>Director of Finance &amp; Personnel</t>
  </si>
  <si>
    <t>dcox@scalc.net</t>
  </si>
  <si>
    <t>803-734-6414</t>
  </si>
  <si>
    <t>Qin Li</t>
  </si>
  <si>
    <t>Finance Director</t>
  </si>
  <si>
    <t>qli@sled.sc.gov</t>
  </si>
  <si>
    <t>803.896.7170</t>
  </si>
  <si>
    <t>Zach Bush</t>
  </si>
  <si>
    <t>Senior Accountant</t>
  </si>
  <si>
    <t>zbush@sled.sc.gov</t>
  </si>
  <si>
    <t>803.896.7040</t>
  </si>
  <si>
    <t>Laura Wilson</t>
  </si>
  <si>
    <t>HR Director</t>
  </si>
  <si>
    <t>lwilson@sled.sc.gov</t>
  </si>
  <si>
    <t>803.896.7823</t>
  </si>
  <si>
    <t>George Davis</t>
  </si>
  <si>
    <t>Senior Auditor</t>
  </si>
  <si>
    <t>georgedavis@oig.sc.gov</t>
  </si>
  <si>
    <t>803-896-4732</t>
  </si>
  <si>
    <t>Brian D. Lamkin</t>
  </si>
  <si>
    <t>Inspector General</t>
  </si>
  <si>
    <t>brianlamkin@oig.sc.gov</t>
  </si>
  <si>
    <t>803-896-1287</t>
  </si>
  <si>
    <t>Andrew DeRienzo</t>
  </si>
  <si>
    <t>Accounting/Fiscal manager II</t>
  </si>
  <si>
    <t>Andrew.DeRienzo@scor.sc.gov</t>
  </si>
  <si>
    <t>803-542-0360</t>
  </si>
  <si>
    <t>Sarah Reynolds</t>
  </si>
  <si>
    <t>Sarah.Reynolds@scor.sc.gov&gt;</t>
  </si>
  <si>
    <t>Tracy Watford</t>
  </si>
  <si>
    <t>Director of Administration</t>
  </si>
  <si>
    <t>twatford@sos.sc.gov</t>
  </si>
  <si>
    <t>803-734-1797</t>
  </si>
  <si>
    <t>Allison Williams</t>
  </si>
  <si>
    <t>Administrative Services Manager</t>
  </si>
  <si>
    <t>awilliams@cg.sc.gov</t>
  </si>
  <si>
    <t>803-734-5011</t>
  </si>
  <si>
    <t>Marissa Evans</t>
  </si>
  <si>
    <t>Marissa.Evans@sto.sc.gov</t>
  </si>
  <si>
    <t>803-734-0887</t>
  </si>
  <si>
    <t>Jordan Dominick</t>
  </si>
  <si>
    <t>Asst. Director of Administration</t>
  </si>
  <si>
    <t>Jordan.Dominick@sto.sc.gov</t>
  </si>
  <si>
    <t>803-734-3545</t>
  </si>
  <si>
    <t>Carla Lindler</t>
  </si>
  <si>
    <t>Accountant/Fiscal Manager</t>
  </si>
  <si>
    <t>Carla.Lindler@sto.sc.gov</t>
  </si>
  <si>
    <t>803-734-9811</t>
  </si>
  <si>
    <t>Perry Breazeale</t>
  </si>
  <si>
    <t>Director of Treasury Management</t>
  </si>
  <si>
    <t>Perry.Breazeale@sto.sc.gov</t>
  </si>
  <si>
    <t>803-734-2654</t>
  </si>
  <si>
    <t>Richard Hutto</t>
  </si>
  <si>
    <t>Director of Internal Audits</t>
  </si>
  <si>
    <t>Richard.Hutto@sto.sc.gov</t>
  </si>
  <si>
    <t>803-734-4492</t>
  </si>
  <si>
    <t>Deputy State Treasurer</t>
  </si>
  <si>
    <t>Melissa Simmons</t>
  </si>
  <si>
    <t>Melissa.Simmons@sto.sc.gov</t>
  </si>
  <si>
    <t>803-734-2662</t>
  </si>
  <si>
    <t>Kimberly Buckley</t>
  </si>
  <si>
    <t xml:space="preserve">kbuckley@scag.gov </t>
  </si>
  <si>
    <t>(803) 734-3771</t>
  </si>
  <si>
    <t>Kelley Anderson</t>
  </si>
  <si>
    <t>Grants Manager</t>
  </si>
  <si>
    <t xml:space="preserve">kelleyanderson@scag.gov </t>
  </si>
  <si>
    <t>(803) 734-0779</t>
  </si>
  <si>
    <t>Joan Potts</t>
  </si>
  <si>
    <t>Accounting Manager</t>
  </si>
  <si>
    <t xml:space="preserve">jpotts@scag.gov </t>
  </si>
  <si>
    <t>803-734-3725</t>
  </si>
  <si>
    <t>Madeline Ross</t>
  </si>
  <si>
    <t>Fiscal Analyst</t>
  </si>
  <si>
    <t xml:space="preserve">mross@scag.gov </t>
  </si>
  <si>
    <t>803-734-6113</t>
  </si>
  <si>
    <t>Finance &amp; Office Manager</t>
  </si>
  <si>
    <t>803-343-0765</t>
  </si>
  <si>
    <t>Lisa Catalanotto</t>
  </si>
  <si>
    <t>Execuitve Director</t>
  </si>
  <si>
    <t>lisacatalanotto@cpc.sc.gov</t>
  </si>
  <si>
    <t>Donna Bridges</t>
  </si>
  <si>
    <t>Administrative Coordinator</t>
  </si>
  <si>
    <t>dbridges@sccid.sc.gov</t>
  </si>
  <si>
    <t>803-734-1451</t>
  </si>
  <si>
    <t>Rodney Grizzle</t>
  </si>
  <si>
    <t xml:space="preserve">Comptroller </t>
  </si>
  <si>
    <t>rgrizzle@sccid.sc.gov</t>
  </si>
  <si>
    <t xml:space="preserve">Pameco Suber </t>
  </si>
  <si>
    <t>Budget &amp; Finance Supervisor</t>
  </si>
  <si>
    <t>Pameco.Suber@scmd.sc.gov</t>
  </si>
  <si>
    <t>(803) 299-2565</t>
  </si>
  <si>
    <t>Cynthia Smith</t>
  </si>
  <si>
    <t>Chief Financial Officer</t>
  </si>
  <si>
    <t>Cynthia.Smith@scmd.sc.gov</t>
  </si>
  <si>
    <t>(803) 299-2031</t>
  </si>
  <si>
    <t>TerryLynn Di Chiara</t>
  </si>
  <si>
    <t>Executive Assitant</t>
  </si>
  <si>
    <t>Terrylynn.DiChiara@scdva.sc.gov</t>
  </si>
  <si>
    <t xml:space="preserve">803-734-0203 </t>
  </si>
  <si>
    <t>Fanta Coleman</t>
  </si>
  <si>
    <t>Director of Resource Management</t>
  </si>
  <si>
    <t>fanta.coleman@scdva.sc.gov</t>
  </si>
  <si>
    <t>803-898-1519</t>
  </si>
  <si>
    <t>LaToria Williams</t>
  </si>
  <si>
    <t>Director of Administration and Finance</t>
  </si>
  <si>
    <t>lwilliams@elections.sc.gov</t>
  </si>
  <si>
    <t>803-734-9069</t>
  </si>
  <si>
    <t>Tara Steward</t>
  </si>
  <si>
    <t>tsteward@elections.sc.gov</t>
  </si>
  <si>
    <t>803-734-9061</t>
  </si>
  <si>
    <t>Carrie Bundrick</t>
  </si>
  <si>
    <t>Finance Manager</t>
  </si>
  <si>
    <t>carrie.bundrick@rfa.sc.gov</t>
  </si>
  <si>
    <t>803-734-3650</t>
  </si>
  <si>
    <t>Denise Carraway</t>
  </si>
  <si>
    <t>Director, Office of Budget &amp; Finance</t>
  </si>
  <si>
    <t>denise.carraway@sfaa.sc.gov</t>
  </si>
  <si>
    <t>803-737-3019</t>
  </si>
  <si>
    <t>Cynthia Hoogenboom</t>
  </si>
  <si>
    <t>choogenboom@osa.sc.gov</t>
  </si>
  <si>
    <t>803-832-8294</t>
  </si>
  <si>
    <t xml:space="preserve">Angie Morgan </t>
  </si>
  <si>
    <t>Administrative Coordinator II</t>
  </si>
  <si>
    <t>amorgan@osa.sc.gov</t>
  </si>
  <si>
    <t>803-832-8077</t>
  </si>
  <si>
    <t>Bryce Wilson</t>
  </si>
  <si>
    <t>Director Office Fiscal Affairs</t>
  </si>
  <si>
    <t>BWilson@che.sc.gov</t>
  </si>
  <si>
    <t>Anthony Brown</t>
  </si>
  <si>
    <t>Program Manager</t>
  </si>
  <si>
    <t>abrown@che.sc.gov</t>
  </si>
  <si>
    <t>Katherine Harrison</t>
  </si>
  <si>
    <t>Director</t>
  </si>
  <si>
    <t>katie@sctuitiongrants.org</t>
  </si>
  <si>
    <t>Gena Miles</t>
  </si>
  <si>
    <t>gena@sctuitiongrants.org</t>
  </si>
  <si>
    <t>(803) 896-1124</t>
  </si>
  <si>
    <t>Evelyn Ferguson</t>
  </si>
  <si>
    <t>AVP</t>
  </si>
  <si>
    <t>fergusone@sctechsystem.edu</t>
  </si>
  <si>
    <t>803-896-5307</t>
  </si>
  <si>
    <t>Randy Johnson</t>
  </si>
  <si>
    <t>VP</t>
  </si>
  <si>
    <t>johnsonr@sctechsystem.edu</t>
  </si>
  <si>
    <t>803-896-5318</t>
  </si>
  <si>
    <t>Lori Dean</t>
  </si>
  <si>
    <t>Fiscal Accounting Manager</t>
  </si>
  <si>
    <t>ldean@ed.sc.gov</t>
  </si>
  <si>
    <t>803-734-8143</t>
  </si>
  <si>
    <t>Jason Schumacher</t>
  </si>
  <si>
    <t>Fiscal Analyst III</t>
  </si>
  <si>
    <t>jmschumacher@ed.sc.gov</t>
  </si>
  <si>
    <t>803-734-8393</t>
  </si>
  <si>
    <t>Libby H. Key</t>
  </si>
  <si>
    <t>keyl@wlgos.sc.gov</t>
  </si>
  <si>
    <t>803-896-6487</t>
  </si>
  <si>
    <t>Ben Riddle</t>
  </si>
  <si>
    <t>briddle@scsdb.org</t>
  </si>
  <si>
    <t>864-577-7544</t>
  </si>
  <si>
    <t>Scott Ramsey</t>
  </si>
  <si>
    <t>Chief of Staff/Dir of Admin</t>
  </si>
  <si>
    <t>sramsey@scsdb.org</t>
  </si>
  <si>
    <t>864-577-7522</t>
  </si>
  <si>
    <t>Melissa Taylor</t>
  </si>
  <si>
    <t>Budget Manager</t>
  </si>
  <si>
    <t>mtaylor@scsdb.org</t>
  </si>
  <si>
    <t>864-606-1402</t>
  </si>
  <si>
    <t>W. Eric Emerson</t>
  </si>
  <si>
    <t>Eemerson@scdah.sc.gov</t>
  </si>
  <si>
    <t>803-896-6185</t>
  </si>
  <si>
    <t>Dale Estrada</t>
  </si>
  <si>
    <t>Budget &amp; Finance Manager</t>
  </si>
  <si>
    <t>destrada@scdah.sc.gov</t>
  </si>
  <si>
    <t>803-896-6163</t>
  </si>
  <si>
    <t>Wendy Coplen</t>
  </si>
  <si>
    <t>Director of Finance and Grants</t>
  </si>
  <si>
    <t>WCoplen@statelibrary.sc.gov</t>
  </si>
  <si>
    <t>803-734-0436</t>
  </si>
  <si>
    <t>Leesa Aiken</t>
  </si>
  <si>
    <t>Agency Director</t>
  </si>
  <si>
    <t>LAiken@statelibrary.sc.gov</t>
  </si>
  <si>
    <t>803-734-8668</t>
  </si>
  <si>
    <t>Chrystal Wiley</t>
  </si>
  <si>
    <t>CWiley@statelibrary.sc.gov</t>
  </si>
  <si>
    <t>803-734-8667</t>
  </si>
  <si>
    <t>Angela Brewbaker</t>
  </si>
  <si>
    <t>abrewbaker@arts.sc.gov</t>
  </si>
  <si>
    <t>803.734.8759</t>
  </si>
  <si>
    <t>Milly Hough</t>
  </si>
  <si>
    <t>Senior Deputy Director</t>
  </si>
  <si>
    <t>mhough@arts.sc.gov</t>
  </si>
  <si>
    <t>803.734.8698</t>
  </si>
  <si>
    <t>Amy Bartow-Melia</t>
  </si>
  <si>
    <t>Executive Director</t>
  </si>
  <si>
    <t xml:space="preserve"> amy.bartow-melia@scmuseum.org</t>
  </si>
  <si>
    <t>803-898-4930</t>
  </si>
  <si>
    <t>Doug Beermann</t>
  </si>
  <si>
    <t>COO</t>
  </si>
  <si>
    <t>doug.beermann@scmuseum.org</t>
  </si>
  <si>
    <t>803-898-4936</t>
  </si>
  <si>
    <t>Rachel Cockrell</t>
  </si>
  <si>
    <t>Administrative Operations Chief</t>
  </si>
  <si>
    <t>rcockre@crr.sc.gov</t>
  </si>
  <si>
    <t>803-737-8020</t>
  </si>
  <si>
    <t>Brad Livingston</t>
  </si>
  <si>
    <t>brad.livingston@scdhhs.gov</t>
  </si>
  <si>
    <t>Cynthia Moore</t>
  </si>
  <si>
    <t>Controller</t>
  </si>
  <si>
    <t>moorec@scdhhs.gov</t>
  </si>
  <si>
    <t>Christina Jordan</t>
  </si>
  <si>
    <t>Assistant Controller</t>
  </si>
  <si>
    <t>jordanca@scdhhs.gov</t>
  </si>
  <si>
    <t>Brian Paeth</t>
  </si>
  <si>
    <t>Fiscal Manager II - Reporting</t>
  </si>
  <si>
    <t>paeth@scdhhs.gov</t>
  </si>
  <si>
    <t>Virginia Shealy</t>
  </si>
  <si>
    <t>Senior Accountant - Reporting</t>
  </si>
  <si>
    <t>shealyv@scdhhs.gov</t>
  </si>
  <si>
    <t>Nika Simmons</t>
  </si>
  <si>
    <t>Fiscal Manager II - Accounting Operations</t>
  </si>
  <si>
    <t>shianicaus.mattress@scdhhs.gov</t>
  </si>
  <si>
    <t>Sophia Lawson</t>
  </si>
  <si>
    <t>Director, General Ledger</t>
  </si>
  <si>
    <t>lawsonsr@dhec.sc.gov</t>
  </si>
  <si>
    <t>803-898-3451</t>
  </si>
  <si>
    <t>Kimberly Paradeses</t>
  </si>
  <si>
    <t>Director, Bureau of Financial Management</t>
  </si>
  <si>
    <t>paradeko@dhec.sc.gov</t>
  </si>
  <si>
    <t>803-898-3390</t>
  </si>
  <si>
    <t>Darbi MacPhail</t>
  </si>
  <si>
    <t>Chief Finance and Operations Officer</t>
  </si>
  <si>
    <t>macphadc@dhec.sc.gov</t>
  </si>
  <si>
    <t>803-898-3331</t>
  </si>
  <si>
    <t>Tammy McAbee</t>
  </si>
  <si>
    <t>mcabeetj@dhec.sc.gov</t>
  </si>
  <si>
    <t>803-898-3440</t>
  </si>
  <si>
    <t>Julie Bonnette</t>
  </si>
  <si>
    <t>Finance Administrator</t>
  </si>
  <si>
    <t>julie.bonnette@scdmh.org</t>
  </si>
  <si>
    <t>803 898-8447</t>
  </si>
  <si>
    <t>Johnny Robinson</t>
  </si>
  <si>
    <t>Director of Accounting</t>
  </si>
  <si>
    <t>johnny.robinson@scdmh.org</t>
  </si>
  <si>
    <t>803 898-8402</t>
  </si>
  <si>
    <t>Edward Tustin</t>
  </si>
  <si>
    <t>Fiscal Manager</t>
  </si>
  <si>
    <t>etustin@ddsn.sc.gov</t>
  </si>
  <si>
    <t>803-898-9783</t>
  </si>
  <si>
    <t>Finance &amp; Operations Manager</t>
  </si>
  <si>
    <t>803-896-1145</t>
  </si>
  <si>
    <t>Nate Lloyd</t>
  </si>
  <si>
    <t>NathanielLloyd@scdps.gov</t>
  </si>
  <si>
    <t>(803) 896-8772</t>
  </si>
  <si>
    <t>Karl Boston</t>
  </si>
  <si>
    <t>KarlBoston@scdps.gov</t>
  </si>
  <si>
    <t>(803) 896-8605</t>
  </si>
  <si>
    <t>Susan Roben</t>
  </si>
  <si>
    <t>susan.roben@dss.sc.gov</t>
  </si>
  <si>
    <t>803.734.9950</t>
  </si>
  <si>
    <t xml:space="preserve">Cheryl Washington </t>
  </si>
  <si>
    <t>cwashington@aging.sc.gov</t>
  </si>
  <si>
    <t>803.734.9900</t>
  </si>
  <si>
    <t>Ruchelle Ellison</t>
  </si>
  <si>
    <t>Administrative Manager</t>
  </si>
  <si>
    <t>rellison@aging.sc.gov</t>
  </si>
  <si>
    <t>803.734.9886</t>
  </si>
  <si>
    <t>Amanda Whittle</t>
  </si>
  <si>
    <t>Amanda.Whittle@childadvocate.sc.gov</t>
  </si>
  <si>
    <t>803-734-3176</t>
  </si>
  <si>
    <t>Carrie Morris</t>
  </si>
  <si>
    <t>carrie.morris@sccb.sc.gov</t>
  </si>
  <si>
    <t>(803) 898-8807</t>
  </si>
  <si>
    <t>Kevin Graham</t>
  </si>
  <si>
    <t>kevin.graham@sccb.sc.gov</t>
  </si>
  <si>
    <t>(803) 898-8739</t>
  </si>
  <si>
    <t>Vicki Bowles</t>
  </si>
  <si>
    <t>Finance Contractor</t>
  </si>
  <si>
    <t>vicki.bowles@sccb.sc.gov</t>
  </si>
  <si>
    <t>(803) 908-3624</t>
  </si>
  <si>
    <t xml:space="preserve">Delores Dacosta </t>
  </si>
  <si>
    <t>ddacosta@cma.sc.gov</t>
  </si>
  <si>
    <t>(803) 832-8160</t>
  </si>
  <si>
    <t>Director, Division of Budget and Finance</t>
  </si>
  <si>
    <t>803-896-2250</t>
  </si>
  <si>
    <t>Georganna Martin</t>
  </si>
  <si>
    <t>martin.georganna@doc.sc.gov</t>
  </si>
  <si>
    <t>803-896-1407</t>
  </si>
  <si>
    <t>Cheryl Mack Thompson</t>
  </si>
  <si>
    <t>Assistant Deputy Director For Administration</t>
  </si>
  <si>
    <t>cheryl.thompson@ppp.sc.gov</t>
  </si>
  <si>
    <t>Stephen Pullie</t>
  </si>
  <si>
    <t>Procurement Director</t>
  </si>
  <si>
    <t>stephen.pullie@ppp.sc.gov</t>
  </si>
  <si>
    <t>David Lorick</t>
  </si>
  <si>
    <t>Associate Deputy</t>
  </si>
  <si>
    <t>davidalorick@djj.sc.gov</t>
  </si>
  <si>
    <t>803-896-5644</t>
  </si>
  <si>
    <t>Diana Gantt</t>
  </si>
  <si>
    <t>dianakgantt@djj.sc.gov</t>
  </si>
  <si>
    <t>803-896-5647</t>
  </si>
  <si>
    <t>Kathleen Bonds</t>
  </si>
  <si>
    <t>AR Supervisor</t>
  </si>
  <si>
    <t>kathleentbonds@djj.sc.gov</t>
  </si>
  <si>
    <t>803-896-5634</t>
  </si>
  <si>
    <t>Lauren Wright</t>
  </si>
  <si>
    <t>LPWright@sccja.sc.gov</t>
  </si>
  <si>
    <t>803-896-8115</t>
  </si>
  <si>
    <t>Stephanie Morton</t>
  </si>
  <si>
    <t>SMorton@scfc.gov</t>
  </si>
  <si>
    <t xml:space="preserve">803-896-8876 </t>
  </si>
  <si>
    <t>Cathy Nordeen</t>
  </si>
  <si>
    <t>Cnordeen@scfc.gov</t>
  </si>
  <si>
    <t>803-896-8865</t>
  </si>
  <si>
    <t>Aaron Wood</t>
  </si>
  <si>
    <t>Asst. Commissioner</t>
  </si>
  <si>
    <t>awood@scda.sc.gov</t>
  </si>
  <si>
    <t>803-734-2182</t>
  </si>
  <si>
    <t>Aimee Shumpert</t>
  </si>
  <si>
    <t>ShumpertA@dnr.sc.gov</t>
  </si>
  <si>
    <t>803-734-3812</t>
  </si>
  <si>
    <t>Director of Business &amp; Finance</t>
  </si>
  <si>
    <t>Ryan C. Bradley</t>
  </si>
  <si>
    <t>Assistant Director for Adminstration</t>
  </si>
  <si>
    <t>ryan.bradley@scseagrant.org</t>
  </si>
  <si>
    <t>(843) 953-2076</t>
  </si>
  <si>
    <t>Ashley Berry</t>
  </si>
  <si>
    <t>aberry@scprt.com</t>
  </si>
  <si>
    <t>803-351-1775</t>
  </si>
  <si>
    <t>Frances Miley</t>
  </si>
  <si>
    <t>Manager, Capital Projects &amp; Grants</t>
  </si>
  <si>
    <t>fmiley@scprt.com</t>
  </si>
  <si>
    <t>803-734-0115</t>
  </si>
  <si>
    <t>Wendy Bray</t>
  </si>
  <si>
    <t>Manager, Accounts Payable &amp; GLA</t>
  </si>
  <si>
    <t>wbray@scprt.com</t>
  </si>
  <si>
    <t>803-734-2370</t>
  </si>
  <si>
    <t>Chris Huffman</t>
  </si>
  <si>
    <t>chuffman@sccommerce.com</t>
  </si>
  <si>
    <t>(803)737-0462</t>
  </si>
  <si>
    <t>Clarissa Belton</t>
  </si>
  <si>
    <t>Deputy Director of Administration</t>
  </si>
  <si>
    <t xml:space="preserve">cbelton@sccommerce.com </t>
  </si>
  <si>
    <t>(803)737-0416</t>
  </si>
  <si>
    <t>Margaret Pennebaker</t>
  </si>
  <si>
    <t>margaret.pennebaker@sccbank.sc.gov</t>
  </si>
  <si>
    <t>803-734-0360</t>
  </si>
  <si>
    <t>Amber Larck</t>
  </si>
  <si>
    <t>Amber.Larck@sccbank.sc.gov</t>
  </si>
  <si>
    <t>803-917-1033</t>
  </si>
  <si>
    <t>Deputy Diirector of Administration</t>
  </si>
  <si>
    <t>Virginia "Jenny" Butler</t>
  </si>
  <si>
    <t>Administrative Services Director</t>
  </si>
  <si>
    <t>virginia.butler@psc.sc.gov</t>
  </si>
  <si>
    <t>803-896-4120</t>
  </si>
  <si>
    <t>Jocelyn Boyd</t>
  </si>
  <si>
    <t>Chief Clerk/Executive Director</t>
  </si>
  <si>
    <t xml:space="preserve">jocelyn.boyd@psc.sc.gov </t>
  </si>
  <si>
    <t>803-896-5100</t>
  </si>
  <si>
    <t>Michael Guffee</t>
  </si>
  <si>
    <t>Director of Administra</t>
  </si>
  <si>
    <t>mguffee@ors.sc.gov</t>
  </si>
  <si>
    <t>803-737-1482</t>
  </si>
  <si>
    <t>Mark A. Rhoden</t>
  </si>
  <si>
    <t>mrhoden@ors.sc.gov</t>
  </si>
  <si>
    <t>803-737-1108</t>
  </si>
  <si>
    <t>Gary Cannon</t>
  </si>
  <si>
    <t>gcannon@wcc.sc.gov</t>
  </si>
  <si>
    <t>803-737-5726</t>
  </si>
  <si>
    <t>Mia Mills</t>
  </si>
  <si>
    <t>mmills@doi.sc.gov</t>
  </si>
  <si>
    <t>803-737-6111</t>
  </si>
  <si>
    <t>TOM WATSON</t>
  </si>
  <si>
    <t>DEPUTY DIRECTOR OF ADMINISTRATION</t>
  </si>
  <si>
    <t>twatson@doi.sc.gov</t>
  </si>
  <si>
    <t>803-737-6141</t>
  </si>
  <si>
    <t>Janeen Hughes</t>
  </si>
  <si>
    <t>Deputy Commissioner of Banking</t>
  </si>
  <si>
    <t>janeen.hughes@banking.sc.gov</t>
  </si>
  <si>
    <t>803 734 2001</t>
  </si>
  <si>
    <t>Phyllis Wicker</t>
  </si>
  <si>
    <t>Deputy Commissioner of Consumer Finance</t>
  </si>
  <si>
    <t xml:space="preserve">phyllis.wicker@bofi.sc.gov </t>
  </si>
  <si>
    <t>803 734 2020</t>
  </si>
  <si>
    <t>Finance &amp; Procurement Manager</t>
  </si>
  <si>
    <t>carla.lindler@sto.sc.gov</t>
  </si>
  <si>
    <t>jordan.dominick@sto.sc.gov</t>
  </si>
  <si>
    <t>Carri Grube Lybarker</t>
  </si>
  <si>
    <t>Administrator</t>
  </si>
  <si>
    <t>clybarker@scconsumer.gov</t>
  </si>
  <si>
    <t>803-734-4297</t>
  </si>
  <si>
    <t>Celeste Brown</t>
  </si>
  <si>
    <t>Accountant/Fiscal Anaylst</t>
  </si>
  <si>
    <t>cbrown@scconsumer.gov</t>
  </si>
  <si>
    <t>803-734-4264</t>
  </si>
  <si>
    <t>(803) 896-4320</t>
  </si>
  <si>
    <t>Kristin Wicker</t>
  </si>
  <si>
    <t>Deputy Director, Financial Ops</t>
  </si>
  <si>
    <t>kristin.wicker@scdmv.net</t>
  </si>
  <si>
    <t>803-896-3844</t>
  </si>
  <si>
    <t>Vikki Tyler</t>
  </si>
  <si>
    <t>General Accounting Manager</t>
  </si>
  <si>
    <t>vikki.tyler@scdmv.net</t>
  </si>
  <si>
    <t>803-896-9989</t>
  </si>
  <si>
    <t>Jeremy Allison</t>
  </si>
  <si>
    <t>jeremy.allison@scdmv.net</t>
  </si>
  <si>
    <t>803-896-3845</t>
  </si>
  <si>
    <t>Matthew Norman</t>
  </si>
  <si>
    <t>Matthew.Norman@dor.sc.gov</t>
  </si>
  <si>
    <t>803.898.8130</t>
  </si>
  <si>
    <t>Tiffany Brown</t>
  </si>
  <si>
    <t>Tiffany.Brown@dor.sc.gov</t>
  </si>
  <si>
    <t>803.898.5701</t>
  </si>
  <si>
    <t>Tim Derrick</t>
  </si>
  <si>
    <t>Revenue Data Manager</t>
  </si>
  <si>
    <t>Tim.Derrick@dor.sc.gov</t>
  </si>
  <si>
    <t>803.898.5548</t>
  </si>
  <si>
    <t>Ami R. Franklin</t>
  </si>
  <si>
    <t>Assistant Director</t>
  </si>
  <si>
    <t>ami@ethics.sc.gov</t>
  </si>
  <si>
    <t>803-253-4192</t>
  </si>
  <si>
    <t>mwalker@ethics.sc.gov</t>
  </si>
  <si>
    <t>Pamela Gillins</t>
  </si>
  <si>
    <t>pamela.gillins@prp.sc.gov</t>
  </si>
  <si>
    <t>Melody Mikell</t>
  </si>
  <si>
    <t>memikell@aeronautics.sc.gov</t>
  </si>
  <si>
    <t>803-896-6279</t>
  </si>
  <si>
    <t>FORMULA'S</t>
  </si>
  <si>
    <t>order</t>
  </si>
  <si>
    <t>helper</t>
  </si>
  <si>
    <t>Formula   helper</t>
  </si>
  <si>
    <t>April Wall</t>
  </si>
  <si>
    <t>Fiscal Manager II</t>
  </si>
  <si>
    <t>April.walling@llr.sc.gov</t>
  </si>
  <si>
    <t>Gov Sch for Arts &amp; Humanities</t>
  </si>
  <si>
    <t>Gov Sch for Science &amp; Math</t>
  </si>
  <si>
    <t>H640</t>
  </si>
  <si>
    <t>H650</t>
  </si>
  <si>
    <t>Leg Dept-The Senate</t>
  </si>
  <si>
    <t>Leg Dept-House of Repre</t>
  </si>
  <si>
    <t>Leg Dept-Cde Laws Leg Cncl</t>
  </si>
  <si>
    <t>Leg Dept-Leg Print,Info &amp; Tech</t>
  </si>
  <si>
    <t>Leg Dept-Leg Audit Council</t>
  </si>
  <si>
    <t>Education Oversight Committee</t>
  </si>
  <si>
    <t xml:space="preserve">Judicial Department </t>
  </si>
  <si>
    <t xml:space="preserve">Administrative Law Judges </t>
  </si>
  <si>
    <t>Governors Off-E C of S</t>
  </si>
  <si>
    <t>Governors Off-Sled</t>
  </si>
  <si>
    <t>Governors Off-Man &amp; Grnd</t>
  </si>
  <si>
    <t>Office of Inspector General</t>
  </si>
  <si>
    <t>Office of Resilience</t>
  </si>
  <si>
    <t>Department of Administration</t>
  </si>
  <si>
    <t>Lieutenant Governor</t>
  </si>
  <si>
    <t>Secretary of State</t>
  </si>
  <si>
    <t>Comptroller General</t>
  </si>
  <si>
    <t>State Treasurers Office</t>
  </si>
  <si>
    <t>E170</t>
  </si>
  <si>
    <t>Tobacco Settlmnt Rev Mgmt Auth</t>
  </si>
  <si>
    <t>Attorney General</t>
  </si>
  <si>
    <t>SC Comm On Prosecution Coordin</t>
  </si>
  <si>
    <t>Commission On Indigent Defense</t>
  </si>
  <si>
    <t>Adjutant General</t>
  </si>
  <si>
    <t>E250</t>
  </si>
  <si>
    <t>Adjutant General'S Off-State A</t>
  </si>
  <si>
    <t>Department of Veterans Affairs</t>
  </si>
  <si>
    <t>Election Commission</t>
  </si>
  <si>
    <t>Revenue And Fiscal Affairs Office</t>
  </si>
  <si>
    <t>State Fiscal Accountability Authority</t>
  </si>
  <si>
    <t>Opioid Recovery Fund Board</t>
  </si>
  <si>
    <t>F010</t>
  </si>
  <si>
    <t>B&amp;C Bd - Gen Res Fd Contr</t>
  </si>
  <si>
    <t>B&amp;C Bd-State Auditor</t>
  </si>
  <si>
    <t>F310</t>
  </si>
  <si>
    <t>F350</t>
  </si>
  <si>
    <t>B&amp;C Bd-Ohr-Temp-O</t>
  </si>
  <si>
    <t>H000</t>
  </si>
  <si>
    <t>Education (ACFR Only)</t>
  </si>
  <si>
    <t>Higher Education Comm</t>
  </si>
  <si>
    <t>Higher Ed Tuition Grant Comm</t>
  </si>
  <si>
    <t>Tech &amp; Comp Educ Bd</t>
  </si>
  <si>
    <t>Education Department</t>
  </si>
  <si>
    <t>Educational Television Com</t>
  </si>
  <si>
    <t>Wil Lou Gray Opportun Sch</t>
  </si>
  <si>
    <t>Vocational Rehabilitation</t>
  </si>
  <si>
    <t>Deaf &amp; Blind School</t>
  </si>
  <si>
    <t>Archives &amp; History Dept</t>
  </si>
  <si>
    <t>State Library</t>
  </si>
  <si>
    <t>Arts Commission</t>
  </si>
  <si>
    <t>Museum Commission</t>
  </si>
  <si>
    <t>Confederate Relic Room And Military Museum Commission</t>
  </si>
  <si>
    <t>J000</t>
  </si>
  <si>
    <t>Health And Environment (ACFR Only)</t>
  </si>
  <si>
    <t>Dept of Health &amp; Human Service</t>
  </si>
  <si>
    <t>Health &amp; Environ Cntl Dept</t>
  </si>
  <si>
    <t>Mental Health Dept</t>
  </si>
  <si>
    <t>Dept of Disabilities &amp; Special</t>
  </si>
  <si>
    <t>Dept of Alcohol&amp;Other Drug Abu</t>
  </si>
  <si>
    <t>Department of Public Safety</t>
  </si>
  <si>
    <t>K090</t>
  </si>
  <si>
    <t>Capital Police Force</t>
  </si>
  <si>
    <t>L000</t>
  </si>
  <si>
    <t>Social Services  (ACFR Only)</t>
  </si>
  <si>
    <t>Social Services Dept</t>
  </si>
  <si>
    <t>Department of Aging</t>
  </si>
  <si>
    <t>John De La Howe School</t>
  </si>
  <si>
    <t>Blind Commission</t>
  </si>
  <si>
    <t>L320</t>
  </si>
  <si>
    <t>Human Affairs Comm</t>
  </si>
  <si>
    <t>State Commission For Minority</t>
  </si>
  <si>
    <t>N000</t>
  </si>
  <si>
    <t>Administration of Justice (ACFR Only)</t>
  </si>
  <si>
    <t>Corrections Department</t>
  </si>
  <si>
    <t>Probation Parole &amp; Pardon Serv</t>
  </si>
  <si>
    <t>Dept of Juvenile Justice</t>
  </si>
  <si>
    <t>Law Enforcement Trn Council</t>
  </si>
  <si>
    <t>P000</t>
  </si>
  <si>
    <t>Resources And Economic Development</t>
  </si>
  <si>
    <t>Forestry Commission</t>
  </si>
  <si>
    <t>Agriculture Department</t>
  </si>
  <si>
    <t>Dept of Natural Resources</t>
  </si>
  <si>
    <t>Sea Grant Consortium</t>
  </si>
  <si>
    <t>Parks Recreation &amp; Tourism</t>
  </si>
  <si>
    <t>Department of Commerce</t>
  </si>
  <si>
    <t>P350</t>
  </si>
  <si>
    <t>S C Resources Authority</t>
  </si>
  <si>
    <t>S C Conservation Bank</t>
  </si>
  <si>
    <t>Rural Instrastructure</t>
  </si>
  <si>
    <t>Public Service Commission</t>
  </si>
  <si>
    <t>Office of Regulatory Staff</t>
  </si>
  <si>
    <t>S C Workers' Compensation Comm</t>
  </si>
  <si>
    <t>R140</t>
  </si>
  <si>
    <t>Patients Compensation Fund</t>
  </si>
  <si>
    <t>Second Injury Fund</t>
  </si>
  <si>
    <t>Insurance Department</t>
  </si>
  <si>
    <t>Board of Financial Institution</t>
  </si>
  <si>
    <t>Consumer Affairs Comm</t>
  </si>
  <si>
    <t>Dept of Labor,Licensing,&amp; Regu</t>
  </si>
  <si>
    <t>Department of Motor Vehicles</t>
  </si>
  <si>
    <t>Department of Revenue</t>
  </si>
  <si>
    <t>State Ethics Commission</t>
  </si>
  <si>
    <t>Dept of Employment &amp; Workforce</t>
  </si>
  <si>
    <t>Procurement Review Panel</t>
  </si>
  <si>
    <t>U000</t>
  </si>
  <si>
    <t>Transportation</t>
  </si>
  <si>
    <t>U150</t>
  </si>
  <si>
    <t>S C Transp Infrastructure Bank</t>
  </si>
  <si>
    <t>U200</t>
  </si>
  <si>
    <t>County Transportation Funds</t>
  </si>
  <si>
    <t>SC Aeronautics</t>
  </si>
  <si>
    <t>V000</t>
  </si>
  <si>
    <t>Debt Service</t>
  </si>
  <si>
    <t>V040</t>
  </si>
  <si>
    <t>X000</t>
  </si>
  <si>
    <t>Intergovernmental</t>
  </si>
  <si>
    <t>X120</t>
  </si>
  <si>
    <t>Aid To Subdivisions-Comptrolle</t>
  </si>
  <si>
    <t>Aid To Subdivisions-State Trea</t>
  </si>
  <si>
    <t>Dept of Rev - Aid to Sub-Div</t>
  </si>
  <si>
    <t>Y090</t>
  </si>
  <si>
    <t>Division of Savannah Valley Devel. - Dept. of Commerce</t>
  </si>
  <si>
    <t>Z900</t>
  </si>
  <si>
    <t>Central State Finance</t>
  </si>
  <si>
    <t>Z901</t>
  </si>
  <si>
    <t>Central State Payroll</t>
  </si>
  <si>
    <t>F300 Employee Benefits Fund</t>
  </si>
  <si>
    <t>F310 Capital Expenditure Fund</t>
  </si>
  <si>
    <r>
      <t>●  Any changes should be noted by answering</t>
    </r>
    <r>
      <rPr>
        <sz val="12"/>
        <color rgb="FFFF0000"/>
        <rFont val="Times New Roman"/>
        <family val="1"/>
      </rPr>
      <t xml:space="preserve"> "Yes"</t>
    </r>
    <r>
      <rPr>
        <sz val="12"/>
        <rFont val="Times New Roman"/>
        <family val="1"/>
      </rPr>
      <t xml:space="preserve"> to </t>
    </r>
    <r>
      <rPr>
        <sz val="12"/>
        <color theme="1"/>
        <rFont val="Times New Roman"/>
        <family val="1"/>
      </rPr>
      <t>question "Information New/Updated?"</t>
    </r>
  </si>
  <si>
    <r>
      <t>Note: This is the ONLY tab that is to be submitted in</t>
    </r>
    <r>
      <rPr>
        <b/>
        <sz val="10"/>
        <color rgb="FFFF0000"/>
        <rFont val="Calibri"/>
        <family val="2"/>
        <scheme val="minor"/>
      </rPr>
      <t xml:space="preserve"> pdf format</t>
    </r>
    <r>
      <rPr>
        <b/>
        <sz val="10"/>
        <rFont val="Calibri"/>
        <family val="2"/>
        <scheme val="minor"/>
      </rPr>
      <t>, the other tab is to be submitted via excel format.</t>
    </r>
  </si>
  <si>
    <t>E600</t>
  </si>
  <si>
    <t>1.00 GAAP Contact information</t>
  </si>
  <si>
    <t>Form 1.00</t>
  </si>
  <si>
    <r>
      <t xml:space="preserve">●  Save File with your Agency ID first followed by 1-00 GAAP Contact Form (Example: </t>
    </r>
    <r>
      <rPr>
        <sz val="12"/>
        <color rgb="FFFF0000"/>
        <rFont val="Times New Roman"/>
        <family val="1"/>
      </rPr>
      <t>E160 1-00 GAAP Contact Form)</t>
    </r>
    <r>
      <rPr>
        <sz val="12"/>
        <color theme="1"/>
        <rFont val="Times New Roman"/>
        <family val="1"/>
      </rPr>
      <t>. If the file is not named correctly, it will not be accepted.  There should be one excel file and one PDF file.</t>
    </r>
  </si>
  <si>
    <t>Janise Dove</t>
  </si>
  <si>
    <t>jdove@cpc.sc.gov</t>
  </si>
  <si>
    <t xml:space="preserve">Christy Brandon </t>
  </si>
  <si>
    <t xml:space="preserve">brandonc@sctechsystem.edu </t>
  </si>
  <si>
    <t>Joyce Johnson</t>
  </si>
  <si>
    <t>JJohnson4@SCVRD.NET</t>
  </si>
  <si>
    <t xml:space="preserve">Connie Allman </t>
  </si>
  <si>
    <t>Sherlyn Thomas</t>
  </si>
  <si>
    <t>SThomas@dew.sc.gov</t>
  </si>
  <si>
    <t>Department of Children’s Advocacy</t>
  </si>
  <si>
    <t>803-734-0899</t>
  </si>
  <si>
    <t>Beth B. Lamberts</t>
  </si>
  <si>
    <t>BethLamberts@scsenate.gov</t>
  </si>
  <si>
    <t>Susan Lewis</t>
  </si>
  <si>
    <t>susanlewis@schouse.gov</t>
  </si>
  <si>
    <t>803-734-2052</t>
  </si>
  <si>
    <t>Amy Wilson</t>
  </si>
  <si>
    <t>Finance Administrator II</t>
  </si>
  <si>
    <t>amywilson@scstatehouse.gov</t>
  </si>
  <si>
    <t>Indigo Burroughs</t>
  </si>
  <si>
    <t>Indigo.Burroughs@admin.sc.gov</t>
  </si>
  <si>
    <t>803-734-1500</t>
  </si>
  <si>
    <t>Stephen Brennan</t>
  </si>
  <si>
    <t>stephen.brennan@admin.sc.gov</t>
  </si>
  <si>
    <t>Teresa DeLoach</t>
  </si>
  <si>
    <t>Budget Director</t>
  </si>
  <si>
    <t>tdeloach@sled.sc.gov</t>
  </si>
  <si>
    <t>803.896.9943</t>
  </si>
  <si>
    <t>Leann Miller</t>
  </si>
  <si>
    <t>Director of Banking</t>
  </si>
  <si>
    <t>Leann.Miller@sto.sc.gov</t>
  </si>
  <si>
    <t>803-734-2678</t>
  </si>
  <si>
    <t>803-734-1168</t>
  </si>
  <si>
    <t>Senior Accountant/Fiscal Analyst</t>
  </si>
  <si>
    <t>Paul Athey</t>
  </si>
  <si>
    <t>Division Director, Mapping and Operations</t>
  </si>
  <si>
    <t>paul.athey@rfa.sc.gov</t>
  </si>
  <si>
    <t>803-734-3789</t>
  </si>
  <si>
    <t>Updated</t>
  </si>
  <si>
    <t>Janai Ramirez</t>
  </si>
  <si>
    <t>Administrative Assistant</t>
  </si>
  <si>
    <t>jramirez@osa.sc.gov</t>
  </si>
  <si>
    <t>803-832-8913</t>
  </si>
  <si>
    <t>New</t>
  </si>
  <si>
    <t>803-856-0555</t>
  </si>
  <si>
    <t>Financial Officer</t>
  </si>
  <si>
    <t>(803) 896-1121</t>
  </si>
  <si>
    <t>Betsy Beam</t>
  </si>
  <si>
    <t>Vice President of Finance and Administration</t>
  </si>
  <si>
    <t>betsybeam@scgsah.org</t>
  </si>
  <si>
    <t>864-282-3738</t>
  </si>
  <si>
    <t>Tammy Bowen</t>
  </si>
  <si>
    <t>tbowen@scetv.org</t>
  </si>
  <si>
    <t>803-737-8730</t>
  </si>
  <si>
    <t>Kristen Shumpert</t>
  </si>
  <si>
    <t>shumpertk@wlgos.sc.gov</t>
  </si>
  <si>
    <t>803-896-6483</t>
  </si>
  <si>
    <t>Grants &amp; Funds Management Supervisor</t>
  </si>
  <si>
    <t>803-896-6594</t>
  </si>
  <si>
    <t>Sabrina Walker</t>
  </si>
  <si>
    <t>Swalker@SCVRD.NET</t>
  </si>
  <si>
    <t>803-896-6604</t>
  </si>
  <si>
    <t>Vincent Patterson</t>
  </si>
  <si>
    <t>Financial Services Director</t>
  </si>
  <si>
    <t>vincent.patterson@scdmh.org</t>
  </si>
  <si>
    <t>803 898-8512</t>
  </si>
  <si>
    <t>Angela Ditolla</t>
  </si>
  <si>
    <t>angela.ditolla@ddsn.sc.gov</t>
  </si>
  <si>
    <t>803-898-9806</t>
  </si>
  <si>
    <t>Mary Long</t>
  </si>
  <si>
    <t xml:space="preserve">Finance Director </t>
  </si>
  <si>
    <t>mary.long@ddsn.sc.gov</t>
  </si>
  <si>
    <t>803-898-9720</t>
  </si>
  <si>
    <t>Quincy Swygert</t>
  </si>
  <si>
    <t>quincy.swygert@ddsn.sc.gov</t>
  </si>
  <si>
    <t>803-898-9697</t>
  </si>
  <si>
    <t>Anita E. Anderson</t>
  </si>
  <si>
    <t>aanderson@daodas.sc.gov</t>
  </si>
  <si>
    <t>(803) 898-7427</t>
  </si>
  <si>
    <t>Melissa Simpson</t>
  </si>
  <si>
    <t>Procurement Specialist</t>
  </si>
  <si>
    <t>Melissa.Simpson@delahowe.sc.gov</t>
  </si>
  <si>
    <t>864-391-0477</t>
  </si>
  <si>
    <t>Accounts Payable Lead</t>
  </si>
  <si>
    <t>Marvin Caldwell</t>
  </si>
  <si>
    <t>Deputy Commissioner</t>
  </si>
  <si>
    <t>mcaldwell@schac.sc.gov</t>
  </si>
  <si>
    <t>803-737-3179</t>
  </si>
  <si>
    <t>Scott Ludlam</t>
  </si>
  <si>
    <t>ludlam.scott@doc.sc.gov</t>
  </si>
  <si>
    <t>Assistant Director, Div. of Budget and Finance</t>
  </si>
  <si>
    <t>Krista Emory</t>
  </si>
  <si>
    <t>Human Resources  Director</t>
  </si>
  <si>
    <t>Kemory@scfc.gov</t>
  </si>
  <si>
    <t>803-896-8879</t>
  </si>
  <si>
    <t>Jessica Shealy</t>
  </si>
  <si>
    <t>shealyj@dnr.sc.gov</t>
  </si>
  <si>
    <t>yes</t>
  </si>
  <si>
    <t>SENIOR ACCOUNTANT/FISCAL ANALYST</t>
  </si>
  <si>
    <t>Brittany Hammon</t>
  </si>
  <si>
    <t>Brittany.hammond@llr.sc.gov</t>
  </si>
  <si>
    <t>Meghan Walker Dayson</t>
  </si>
  <si>
    <t>803-737-3545</t>
  </si>
  <si>
    <t>Cherlyn Borjes</t>
  </si>
  <si>
    <t>Attorney</t>
  </si>
  <si>
    <t>cherlyn.borjes@prp.sc.gov</t>
  </si>
  <si>
    <t>803-734-0661</t>
  </si>
  <si>
    <t>803-734-0660</t>
  </si>
  <si>
    <t>A000</t>
  </si>
  <si>
    <t>General Governmental (ACFR Only)</t>
  </si>
  <si>
    <t>Governors Off-E C of S  (Executive Control of State)</t>
  </si>
  <si>
    <t>Governors Off-O E P P  (Executive Policy and Programs)</t>
  </si>
  <si>
    <t>Governors Off-Man &amp; Grnd  (Mansion and Grounds)</t>
  </si>
  <si>
    <t>E190</t>
  </si>
  <si>
    <t>Retirement Sys Investmnt Comm</t>
  </si>
  <si>
    <t>F290</t>
  </si>
  <si>
    <t>B&amp;C Bd-Retirement     (System Trust Fund)</t>
  </si>
  <si>
    <t>F300</t>
  </si>
  <si>
    <t>B&amp;C Bd-Employee Benefits</t>
  </si>
  <si>
    <t>B&amp;C Bd Capital Expenditure Fd    (Capital Reserve Fund)</t>
  </si>
  <si>
    <t>F500</t>
  </si>
  <si>
    <t>Public Employee Benefit Authority (PEBA)</t>
  </si>
  <si>
    <t>H001</t>
  </si>
  <si>
    <t>South Carolina Education Assistance Authority</t>
  </si>
  <si>
    <t>H002</t>
  </si>
  <si>
    <t>Teacher Loan Program of Student Loan Corporation</t>
  </si>
  <si>
    <t>H090</t>
  </si>
  <si>
    <t>Citadel</t>
  </si>
  <si>
    <t>H091</t>
  </si>
  <si>
    <t>Citadel Trust</t>
  </si>
  <si>
    <t>H120</t>
  </si>
  <si>
    <t>Clemson University</t>
  </si>
  <si>
    <t>H150</t>
  </si>
  <si>
    <t>College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</si>
  <si>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</si>
  <si>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</si>
  <si>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</si>
  <si>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</si>
  <si>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</si>
  <si>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</si>
  <si>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</si>
  <si>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>South Carolina State Universit</t>
  </si>
  <si>
    <t>H260</t>
  </si>
  <si>
    <t>University of South Carolina</t>
  </si>
  <si>
    <t>H261</t>
  </si>
  <si>
    <t>USC Trust</t>
  </si>
  <si>
    <t>H270</t>
  </si>
  <si>
    <t>USC-Columbia Campus</t>
  </si>
  <si>
    <t>H290</t>
  </si>
  <si>
    <t>USC-Aiken Campus</t>
  </si>
  <si>
    <t>H340</t>
  </si>
  <si>
    <t>USC-Upstate Campus</t>
  </si>
  <si>
    <t>H360</t>
  </si>
  <si>
    <t>USC-Beaufort Campus</t>
  </si>
  <si>
    <t>H370</t>
  </si>
  <si>
    <t>USC-Lancaster Campus</t>
  </si>
  <si>
    <t>H380</t>
  </si>
  <si>
    <t>USC-Salkehatchie Campus</t>
  </si>
  <si>
    <t>H390</t>
  </si>
  <si>
    <t>USC-Sumter Campus</t>
  </si>
  <si>
    <t>H400</t>
  </si>
  <si>
    <t>USC-Union Campus</t>
  </si>
  <si>
    <t>H470</t>
  </si>
  <si>
    <t>Winthrop University</t>
  </si>
  <si>
    <t>H510</t>
  </si>
  <si>
    <t>Medical Univ of SC</t>
  </si>
  <si>
    <t>H511</t>
  </si>
  <si>
    <t>MUHA</t>
  </si>
  <si>
    <t>H512</t>
  </si>
  <si>
    <t>University Medical Associates</t>
  </si>
  <si>
    <t>H513</t>
  </si>
  <si>
    <t>Facilities Corporation</t>
  </si>
  <si>
    <t>H514</t>
  </si>
  <si>
    <t>Chs Development</t>
  </si>
  <si>
    <t>H530</t>
  </si>
  <si>
    <t>Musc-Consortium of Comm Teach</t>
  </si>
  <si>
    <t>H620</t>
  </si>
  <si>
    <t>H660</t>
  </si>
  <si>
    <t>Lottery Expenditure Account</t>
  </si>
  <si>
    <t>J060</t>
  </si>
  <si>
    <t>State Commission For Minority Affairs</t>
  </si>
  <si>
    <t>P200</t>
  </si>
  <si>
    <t>Clemson Univ Pub Serv Act</t>
  </si>
  <si>
    <t>P210</t>
  </si>
  <si>
    <t>Scsu Public Service Act</t>
  </si>
  <si>
    <t>P340</t>
  </si>
  <si>
    <t>S C Jobs Econ Dev Authority</t>
  </si>
  <si>
    <t>P360</t>
  </si>
  <si>
    <t>Patriots Point Dev Auth</t>
  </si>
  <si>
    <t>P380</t>
  </si>
  <si>
    <t>South Carolina Research Author</t>
  </si>
  <si>
    <t>P500</t>
  </si>
  <si>
    <t>R120</t>
  </si>
  <si>
    <t>T100</t>
  </si>
  <si>
    <t>Aiken Technical College</t>
  </si>
  <si>
    <t>T120</t>
  </si>
  <si>
    <t>Technical College of The Lowcountry</t>
  </si>
  <si>
    <t>T140</t>
  </si>
  <si>
    <t>Northeastern Technical College</t>
  </si>
  <si>
    <t>T160</t>
  </si>
  <si>
    <t>Denmark Technical College</t>
  </si>
  <si>
    <t>T180</t>
  </si>
  <si>
    <t>Florence-Darlington Technical College</t>
  </si>
  <si>
    <t>T200</t>
  </si>
  <si>
    <t>Greenville Technical College</t>
  </si>
  <si>
    <t>T220</t>
  </si>
  <si>
    <t>Horry-Georgetown Technical College</t>
  </si>
  <si>
    <t>T240</t>
  </si>
  <si>
    <t>Midlands Technical College</t>
  </si>
  <si>
    <t>T260</t>
  </si>
  <si>
    <t>Orangeburg-Calhoun Technical College</t>
  </si>
  <si>
    <t>T280</t>
  </si>
  <si>
    <t>Piedmont Technical College</t>
  </si>
  <si>
    <t>T300</t>
  </si>
  <si>
    <t>Spartanburg Community College</t>
  </si>
  <si>
    <t>T320</t>
  </si>
  <si>
    <t>Central Carolina Technical College</t>
  </si>
  <si>
    <t>T340</t>
  </si>
  <si>
    <t>Tri-County Technical College</t>
  </si>
  <si>
    <t>T360</t>
  </si>
  <si>
    <t>Trident Technical College</t>
  </si>
  <si>
    <t>T361</t>
  </si>
  <si>
    <t>Ttc Enterprise Campus Authority</t>
  </si>
  <si>
    <t>T380</t>
  </si>
  <si>
    <t>Williamsburg Technical College</t>
  </si>
  <si>
    <t>T400</t>
  </si>
  <si>
    <t xml:space="preserve">York Technical College </t>
  </si>
  <si>
    <t>U120</t>
  </si>
  <si>
    <t>Y080</t>
  </si>
  <si>
    <t>Public Railways Commission</t>
  </si>
  <si>
    <t>Y140</t>
  </si>
  <si>
    <t>Y180</t>
  </si>
  <si>
    <t>Public Service Auth</t>
  </si>
  <si>
    <t>Y200</t>
  </si>
  <si>
    <t>South Carolina Lottery Commiss</t>
  </si>
  <si>
    <t>Y210</t>
  </si>
  <si>
    <t>Future Scholar 529 College Savings Plan</t>
  </si>
  <si>
    <t>Y240</t>
  </si>
  <si>
    <t>USC Educational Foundation</t>
  </si>
  <si>
    <t>Y250</t>
  </si>
  <si>
    <t>Clemson Foundation</t>
  </si>
  <si>
    <t>Y300</t>
  </si>
  <si>
    <t>Joint Underwriting Association</t>
  </si>
  <si>
    <t>Y310</t>
  </si>
  <si>
    <t>Connector 2000 Association Inc.</t>
  </si>
  <si>
    <t>Y320</t>
  </si>
  <si>
    <t>Children'S Trust Fund of South Carolina, Inc.</t>
  </si>
  <si>
    <t>803-737-1749</t>
  </si>
  <si>
    <t>Karen Rumfelt</t>
  </si>
  <si>
    <t>Karen.Rumfelt@admin.sc.gov</t>
  </si>
  <si>
    <t>Retirement System Investment Commission</t>
  </si>
  <si>
    <t>Brian Wheeler</t>
  </si>
  <si>
    <t>bwheeler@rsic.sc.gov</t>
  </si>
  <si>
    <t>803-737-6843</t>
  </si>
  <si>
    <t>Bobby Paterson</t>
  </si>
  <si>
    <t>bobby.patterson@scdva.sc.gov</t>
  </si>
  <si>
    <t>Elizabeth Oswald Sease</t>
  </si>
  <si>
    <t>eoswaldsease@governors.school</t>
  </si>
  <si>
    <t>Kelly Butler</t>
  </si>
  <si>
    <t>rowe@governors.school</t>
  </si>
  <si>
    <t>Connie.Allman@scdhhs.gov</t>
  </si>
  <si>
    <t>Christal Rush</t>
  </si>
  <si>
    <t>Christal.rush@dss.sc.gov</t>
  </si>
  <si>
    <t xml:space="preserve">Gallman, Syeeda </t>
  </si>
  <si>
    <t>srgallman@aging.sc.gov</t>
  </si>
  <si>
    <t xml:space="preserve">Ellison, Ruchelle </t>
  </si>
  <si>
    <t xml:space="preserve">Dykes, Loretta </t>
  </si>
  <si>
    <t xml:space="preserve"> LDykes@aging.sc.gov</t>
  </si>
  <si>
    <t>Megan Heidkamp</t>
  </si>
  <si>
    <t xml:space="preserve"> mheidkamp@scda.sc.gov</t>
  </si>
  <si>
    <t>803-734-2204</t>
  </si>
  <si>
    <t xml:space="preserve">Jeremy Laughead </t>
  </si>
  <si>
    <t xml:space="preserve">IT Director </t>
  </si>
  <si>
    <t>jlaughead@scda.sc.gov</t>
  </si>
  <si>
    <t>Jaquelyn Carlen</t>
  </si>
  <si>
    <t>Jcarlen@dew.sc.gov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</si>
</sst>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[&lt;=9999999]###\-####;\(###\)\ ###\-####"/>
    <numFmt numFmtId="166" formatCode="[$-409]mmmm\ d\,\ yyyy;@"/>
  </numFmts>
  <fonts count="4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Arial"/>
      <family val="2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u/>
      <sz val="10"/>
      <color theme="10"/>
      <name val="Garamond"/>
      <family val="1"/>
    </font>
    <font>
      <b/>
      <sz val="12"/>
      <color theme="1"/>
      <name val="Garamond"/>
      <family val="1"/>
    </font>
    <font>
      <u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2"/>
      <color rgb="FFFF0000"/>
      <name val="Times New Roman"/>
      <family val="1"/>
    </font>
    <font>
      <sz val="2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/>
    <xf numFmtId="0" fontId="40" fillId="0" borderId="0"/>
    <xf numFmtId="0" fontId="14" fillId="0" borderId="0"/>
    <xf numFmtId="0" fontId="44" fillId="5" borderId="0" applyNumberFormat="0" applyBorder="0" applyAlignment="0" applyProtection="0"/>
  </cellStyleXfs>
  <cellXfs count="118">
    <xf numFmtId="0" fontId="0" fillId="0" borderId="0" xfId="0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Border="1" applyAlignment="1"/>
    <xf numFmtId="0" fontId="10" fillId="0" borderId="0" xfId="2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left"/>
    </xf>
    <xf numFmtId="0" fontId="7" fillId="2" borderId="0" xfId="0" applyFont="1" applyFill="1"/>
    <xf numFmtId="14" fontId="7" fillId="2" borderId="0" xfId="0" applyNumberFormat="1" applyFont="1" applyFill="1" applyProtection="1">
      <protection hidden="1"/>
    </xf>
    <xf numFmtId="0" fontId="18" fillId="0" borderId="0" xfId="0" applyFont="1" applyBorder="1"/>
    <xf numFmtId="0" fontId="20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19" fillId="0" borderId="0" xfId="0" applyFont="1" applyBorder="1"/>
    <xf numFmtId="165" fontId="18" fillId="0" borderId="0" xfId="0" applyNumberFormat="1" applyFont="1" applyBorder="1"/>
    <xf numFmtId="0" fontId="18" fillId="0" borderId="0" xfId="0" applyFont="1" applyBorder="1" applyAlignment="1"/>
    <xf numFmtId="0" fontId="2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 wrapText="1"/>
    </xf>
    <xf numFmtId="0" fontId="18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/>
    </xf>
    <xf numFmtId="0" fontId="27" fillId="0" borderId="0" xfId="0" applyFont="1"/>
    <xf numFmtId="0" fontId="28" fillId="0" borderId="0" xfId="0" applyFont="1"/>
    <xf numFmtId="0" fontId="29" fillId="2" borderId="2" xfId="0" applyFont="1" applyFill="1" applyBorder="1"/>
    <xf numFmtId="0" fontId="29" fillId="2" borderId="3" xfId="0" applyFont="1" applyFill="1" applyBorder="1"/>
    <xf numFmtId="0" fontId="28" fillId="0" borderId="4" xfId="0" applyFont="1" applyBorder="1"/>
    <xf numFmtId="0" fontId="28" fillId="0" borderId="5" xfId="0" applyFont="1" applyBorder="1"/>
    <xf numFmtId="0" fontId="28" fillId="0" borderId="0" xfId="0" applyFont="1" applyAlignment="1">
      <alignment horizontal="left" vertical="center"/>
    </xf>
    <xf numFmtId="0" fontId="28" fillId="0" borderId="6" xfId="0" applyFont="1" applyBorder="1"/>
    <xf numFmtId="0" fontId="30" fillId="0" borderId="6" xfId="0" applyFont="1" applyBorder="1"/>
    <xf numFmtId="0" fontId="28" fillId="0" borderId="5" xfId="0" applyFont="1" applyBorder="1" applyAlignment="1">
      <alignment vertical="center"/>
    </xf>
    <xf numFmtId="0" fontId="28" fillId="0" borderId="7" xfId="0" applyFont="1" applyBorder="1"/>
    <xf numFmtId="0" fontId="28" fillId="0" borderId="8" xfId="0" applyFont="1" applyBorder="1"/>
    <xf numFmtId="0" fontId="28" fillId="0" borderId="9" xfId="0" applyFont="1" applyBorder="1"/>
    <xf numFmtId="0" fontId="28" fillId="0" borderId="2" xfId="0" applyFont="1" applyBorder="1"/>
    <xf numFmtId="0" fontId="28" fillId="0" borderId="3" xfId="0" applyFont="1" applyBorder="1"/>
    <xf numFmtId="0" fontId="16" fillId="0" borderId="0" xfId="0" applyFont="1"/>
    <xf numFmtId="0" fontId="28" fillId="0" borderId="0" xfId="0" applyFont="1" applyAlignment="1">
      <alignment wrapText="1"/>
    </xf>
    <xf numFmtId="166" fontId="28" fillId="0" borderId="1" xfId="0" applyNumberFormat="1" applyFont="1" applyBorder="1" applyAlignment="1" applyProtection="1">
      <alignment horizontal="left"/>
      <protection locked="0"/>
    </xf>
    <xf numFmtId="0" fontId="28" fillId="0" borderId="1" xfId="0" applyFont="1" applyBorder="1" applyProtection="1">
      <protection locked="0"/>
    </xf>
    <xf numFmtId="0" fontId="11" fillId="0" borderId="1" xfId="1" applyBorder="1" applyAlignment="1" applyProtection="1">
      <protection locked="0"/>
    </xf>
    <xf numFmtId="165" fontId="28" fillId="0" borderId="1" xfId="0" applyNumberFormat="1" applyFont="1" applyBorder="1" applyProtection="1">
      <protection locked="0"/>
    </xf>
    <xf numFmtId="0" fontId="28" fillId="0" borderId="1" xfId="0" applyFont="1" applyBorder="1"/>
    <xf numFmtId="0" fontId="31" fillId="0" borderId="5" xfId="0" applyFont="1" applyBorder="1" applyProtection="1">
      <protection hidden="1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35" fillId="0" borderId="8" xfId="8" applyFont="1" applyBorder="1" applyAlignment="1">
      <alignment horizontal="center"/>
    </xf>
    <xf numFmtId="0" fontId="35" fillId="0" borderId="8" xfId="8" applyFont="1" applyBorder="1" applyAlignment="1">
      <alignment horizontal="center" wrapText="1"/>
    </xf>
    <xf numFmtId="0" fontId="35" fillId="0" borderId="8" xfId="8" applyFont="1" applyBorder="1" applyAlignment="1">
      <alignment horizontal="left"/>
    </xf>
    <xf numFmtId="165" fontId="35" fillId="0" borderId="8" xfId="8" applyNumberFormat="1" applyFont="1" applyBorder="1" applyAlignment="1">
      <alignment horizontal="left"/>
    </xf>
    <xf numFmtId="0" fontId="35" fillId="0" borderId="8" xfId="8" applyFont="1" applyBorder="1" applyAlignment="1">
      <alignment horizontal="left" wrapText="1"/>
    </xf>
    <xf numFmtId="0" fontId="6" fillId="0" borderId="0" xfId="8" applyFont="1"/>
    <xf numFmtId="0" fontId="6" fillId="0" borderId="0" xfId="8" applyFont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center"/>
      <protection locked="0" hidden="1"/>
    </xf>
    <xf numFmtId="0" fontId="38" fillId="0" borderId="0" xfId="9" applyFont="1" applyBorder="1" applyAlignment="1" applyProtection="1">
      <alignment horizontal="left" vertical="center"/>
      <protection locked="0" hidden="1"/>
    </xf>
    <xf numFmtId="165" fontId="6" fillId="0" borderId="0" xfId="8" applyNumberFormat="1" applyFont="1" applyAlignment="1" applyProtection="1">
      <alignment horizontal="left" vertical="center"/>
      <protection locked="0" hidden="1"/>
    </xf>
    <xf numFmtId="0" fontId="6" fillId="0" borderId="0" xfId="8" applyFont="1" applyAlignment="1" applyProtection="1">
      <alignment horizontal="left"/>
      <protection locked="0" hidden="1"/>
    </xf>
    <xf numFmtId="0" fontId="39" fillId="0" borderId="0" xfId="8" applyFont="1"/>
    <xf numFmtId="0" fontId="39" fillId="0" borderId="0" xfId="8" applyFont="1" applyAlignment="1">
      <alignment horizontal="left"/>
    </xf>
    <xf numFmtId="0" fontId="6" fillId="0" borderId="0" xfId="10" applyFont="1" applyAlignment="1" applyProtection="1">
      <alignment horizontal="left" vertical="center"/>
      <protection locked="0" hidden="1"/>
    </xf>
    <xf numFmtId="0" fontId="11" fillId="0" borderId="0" xfId="11" applyAlignment="1">
      <alignment vertical="center"/>
    </xf>
    <xf numFmtId="165" fontId="6" fillId="0" borderId="0" xfId="10" applyNumberFormat="1" applyFont="1" applyAlignment="1" applyProtection="1">
      <alignment horizontal="left" vertical="center"/>
      <protection locked="0" hidden="1"/>
    </xf>
    <xf numFmtId="0" fontId="6" fillId="0" borderId="0" xfId="10" applyFont="1" applyAlignment="1" applyProtection="1">
      <alignment horizontal="left"/>
      <protection locked="0" hidden="1"/>
    </xf>
    <xf numFmtId="0" fontId="18" fillId="0" borderId="0" xfId="8" applyFont="1" applyAlignment="1" applyProtection="1">
      <alignment horizontal="left" vertical="center"/>
      <protection locked="0" hidden="1"/>
    </xf>
    <xf numFmtId="0" fontId="21" fillId="0" borderId="0" xfId="9" applyFont="1" applyBorder="1" applyAlignment="1" applyProtection="1">
      <alignment horizontal="left" vertical="center"/>
      <protection locked="0" hidden="1"/>
    </xf>
    <xf numFmtId="165" fontId="18" fillId="0" borderId="0" xfId="8" applyNumberFormat="1" applyFont="1" applyAlignment="1" applyProtection="1">
      <alignment horizontal="left" vertical="center"/>
      <protection locked="0" hidden="1"/>
    </xf>
    <xf numFmtId="0" fontId="18" fillId="0" borderId="0" xfId="8" applyFont="1" applyProtection="1">
      <protection locked="0" hidden="1"/>
    </xf>
    <xf numFmtId="0" fontId="11" fillId="0" borderId="0" xfId="11" applyBorder="1" applyAlignment="1" applyProtection="1">
      <alignment horizontal="left" vertical="center"/>
      <protection locked="0" hidden="1"/>
    </xf>
    <xf numFmtId="0" fontId="6" fillId="0" borderId="0" xfId="8" applyFont="1" applyProtection="1">
      <protection locked="0" hidden="1"/>
    </xf>
    <xf numFmtId="0" fontId="0" fillId="3" borderId="0" xfId="0" applyFill="1" applyAlignment="1"/>
    <xf numFmtId="0" fontId="18" fillId="0" borderId="0" xfId="0" applyNumberFormat="1" applyFont="1" applyBorder="1"/>
    <xf numFmtId="0" fontId="18" fillId="0" borderId="0" xfId="0" applyNumberFormat="1" applyFont="1" applyBorder="1" applyAlignment="1" applyProtection="1">
      <alignment horizontal="left" vertical="center"/>
      <protection hidden="1"/>
    </xf>
    <xf numFmtId="0" fontId="41" fillId="0" borderId="0" xfId="0" applyFont="1"/>
    <xf numFmtId="0" fontId="39" fillId="0" borderId="0" xfId="8" applyFont="1" applyFill="1"/>
    <xf numFmtId="0" fontId="16" fillId="0" borderId="1" xfId="12" applyFont="1" applyFill="1" applyBorder="1" applyAlignment="1">
      <alignment wrapText="1"/>
    </xf>
    <xf numFmtId="0" fontId="28" fillId="0" borderId="0" xfId="12" applyFont="1" applyFill="1"/>
    <xf numFmtId="0" fontId="6" fillId="3" borderId="0" xfId="8" applyFont="1" applyFill="1"/>
    <xf numFmtId="0" fontId="18" fillId="3" borderId="0" xfId="0" applyFont="1" applyFill="1" applyBorder="1"/>
    <xf numFmtId="0" fontId="39" fillId="3" borderId="0" xfId="8" applyFont="1" applyFill="1"/>
    <xf numFmtId="0" fontId="14" fillId="0" borderId="0" xfId="6"/>
    <xf numFmtId="0" fontId="18" fillId="0" borderId="0" xfId="0" applyFont="1" applyBorder="1" applyProtection="1">
      <protection hidden="1"/>
    </xf>
    <xf numFmtId="0" fontId="22" fillId="0" borderId="0" xfId="0" applyFont="1" applyBorder="1" applyAlignment="1" applyProtection="1">
      <alignment horizontal="centerContinuous"/>
      <protection hidden="1"/>
    </xf>
    <xf numFmtId="0" fontId="25" fillId="0" borderId="0" xfId="0" applyFont="1" applyBorder="1" applyAlignment="1" applyProtection="1">
      <alignment horizontal="centerContinuous"/>
      <protection hidden="1"/>
    </xf>
    <xf numFmtId="0" fontId="26" fillId="0" borderId="0" xfId="0" applyFont="1" applyBorder="1" applyAlignment="1" applyProtection="1">
      <alignment horizontal="centerContinuous"/>
      <protection hidden="1"/>
    </xf>
    <xf numFmtId="0" fontId="18" fillId="4" borderId="0" xfId="0" applyFont="1" applyFill="1" applyBorder="1"/>
    <xf numFmtId="0" fontId="19" fillId="4" borderId="0" xfId="0" applyFont="1" applyFill="1" applyBorder="1" applyAlignment="1">
      <alignment wrapText="1"/>
    </xf>
    <xf numFmtId="0" fontId="42" fillId="0" borderId="0" xfId="13" applyFont="1" applyAlignment="1"/>
    <xf numFmtId="0" fontId="5" fillId="0" borderId="0" xfId="8" applyFont="1" applyAlignment="1" applyProtection="1">
      <alignment horizontal="left" vertical="center"/>
      <protection locked="0"/>
    </xf>
    <xf numFmtId="164" fontId="16" fillId="0" borderId="10" xfId="3" applyNumberFormat="1" applyFont="1" applyFill="1" applyBorder="1" applyAlignment="1" applyProtection="1">
      <alignment horizontal="center" vertical="top" wrapText="1"/>
      <protection locked="0"/>
    </xf>
    <xf numFmtId="164" fontId="16" fillId="0" borderId="10" xfId="3" applyNumberFormat="1" applyFont="1" applyFill="1" applyBorder="1" applyAlignment="1" applyProtection="1">
      <alignment horizontal="center"/>
      <protection locked="0"/>
    </xf>
    <xf numFmtId="0" fontId="38" fillId="0" borderId="0" xfId="9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165" fontId="4" fillId="0" borderId="0" xfId="0" applyNumberFormat="1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165" fontId="3" fillId="0" borderId="0" xfId="0" applyNumberFormat="1" applyFont="1" applyAlignment="1" applyProtection="1">
      <alignment horizontal="left" vertical="center"/>
      <protection locked="0" hidden="1"/>
    </xf>
    <xf numFmtId="0" fontId="45" fillId="5" borderId="0" xfId="14" applyFont="1" applyAlignment="1" applyProtection="1">
      <alignment horizontal="left" vertical="center" wrapText="1"/>
      <protection hidden="1"/>
    </xf>
    <xf numFmtId="0" fontId="45" fillId="5" borderId="0" xfId="14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 hidden="1"/>
    </xf>
    <xf numFmtId="165" fontId="2" fillId="0" borderId="0" xfId="0" applyNumberFormat="1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46" fillId="0" borderId="0" xfId="0" applyFont="1"/>
    <xf numFmtId="0" fontId="39" fillId="0" borderId="0" xfId="0" applyFont="1"/>
    <xf numFmtId="0" fontId="11" fillId="0" borderId="0" xfId="11"/>
    <xf numFmtId="0" fontId="1" fillId="0" borderId="0" xfId="10" applyFont="1" applyAlignment="1" applyProtection="1">
      <alignment horizontal="left" vertical="center"/>
      <protection locked="0" hidden="1"/>
    </xf>
    <xf numFmtId="165" fontId="1" fillId="0" borderId="0" xfId="0" applyNumberFormat="1" applyFont="1" applyAlignment="1" applyProtection="1">
      <alignment horizontal="left" vertical="center"/>
      <protection locked="0" hidden="1"/>
    </xf>
    <xf numFmtId="165" fontId="1" fillId="0" borderId="0" xfId="10" applyNumberFormat="1" applyFont="1" applyAlignment="1" applyProtection="1">
      <alignment horizontal="left" vertical="center"/>
      <protection locked="0" hidden="1"/>
    </xf>
    <xf numFmtId="0" fontId="47" fillId="0" borderId="0" xfId="0" applyFont="1"/>
    <xf numFmtId="0" fontId="10" fillId="0" borderId="0" xfId="0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42" fillId="0" borderId="0" xfId="13" applyFont="1" applyAlignment="1">
      <alignment horizontal="left" wrapText="1"/>
    </xf>
  </cellXfs>
  <cellStyles count="15">
    <cellStyle name="Good" xfId="14" builtinId="26"/>
    <cellStyle name="Hyperlink" xfId="1" builtinId="8"/>
    <cellStyle name="Hyperlink 2" xfId="9" xr:uid="{CE3BF057-B4F2-4818-A599-E0A61BE51136}"/>
    <cellStyle name="Hyperlink 3" xfId="11" xr:uid="{AF4C8A4C-D774-4B69-8E2D-7E00ACC81353}"/>
    <cellStyle name="Normal" xfId="0" builtinId="0"/>
    <cellStyle name="Normal 2" xfId="5" xr:uid="{00000000-0005-0000-0000-000003000000}"/>
    <cellStyle name="Normal 2 2" xfId="2" xr:uid="{00000000-0005-0000-0000-000004000000}"/>
    <cellStyle name="Normal 2 2 2" xfId="13" xr:uid="{EBA59278-8DDF-4C66-AD0C-81EB4E545D9F}"/>
    <cellStyle name="Normal 2 4" xfId="7" xr:uid="{7C0EE1D9-40F9-4213-8909-491B602E44C5}"/>
    <cellStyle name="Normal 3" xfId="8" xr:uid="{64B31DBF-2A2E-4C59-8535-E944AE0B57D0}"/>
    <cellStyle name="Normal 3 2" xfId="10" xr:uid="{3DEFAEBD-0481-4CA3-A066-C8C06B862032}"/>
    <cellStyle name="Normal 4 2" xfId="3" xr:uid="{00000000-0005-0000-0000-000005000000}"/>
    <cellStyle name="Normal 4 2 2" xfId="6" xr:uid="{ED7FFC48-9389-4280-9D5D-F53690334135}"/>
    <cellStyle name="Normal 5" xfId="12" xr:uid="{1CB266A3-B793-4A80-AF8D-76B7F79F4D60}"/>
    <cellStyle name="Normal 6" xfId="4" xr:uid="{00000000-0005-0000-0000-000006000000}"/>
  </cellStyles>
  <dxfs count="2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ccarty\Desktop\SEC_3-04_Other_Receivables_Forms_FY22-%20Due%208-12-2022%20(AUTOPOPULATE%20%20%20%20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FR/FY22/Reporting%20Packages/Downloaded%20Files/1.0%20GAAP%20Contact/A010%201-0%20GAAP%20Contact%20Form%20FY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ignature Page"/>
      <sheetName val="Sample Adjustment"/>
      <sheetName val="3.04 Other Receivables"/>
      <sheetName val="Reviewer Checklist"/>
      <sheetName val="Bex download for prepopulation"/>
      <sheetName val="Package Response Table"/>
      <sheetName val="Journal Entry"/>
      <sheetName val="SCEIS Report - Current Balance"/>
      <sheetName val="CAFR BA Lookup"/>
    </sheetNames>
    <sheetDataSet>
      <sheetData sheetId="0"/>
      <sheetData sheetId="1">
        <row r="6">
          <cell r="C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 Data"/>
      <sheetName val="Instructions"/>
      <sheetName val="Signature"/>
      <sheetName val="Contact Information"/>
      <sheetName val="Sheet1"/>
    </sheetNames>
    <sheetDataSet>
      <sheetData sheetId="0" refreshError="1"/>
      <sheetData sheetId="1" refreshError="1">
        <row r="4">
          <cell r="D4">
            <v>44722</v>
          </cell>
        </row>
      </sheetData>
      <sheetData sheetId="2" refreshError="1">
        <row r="5">
          <cell r="E5" t="str">
            <v>A010</v>
          </cell>
        </row>
        <row r="6">
          <cell r="E6" t="str">
            <v>LEGISLATIVE DEPARTMENT - THE SENATE</v>
          </cell>
        </row>
      </sheetData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cCarty, Linda" id="{46B796D3-8507-4418-986E-C332F14DA9F9}" userId="S::lmccarty@cg.sc.gov::85651ef1-d45c-4401-a1b2-7dcb5a0be3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57" dT="2022-11-14T16:44:52.71" personId="{46B796D3-8507-4418-986E-C332F14DA9F9}" id="{A5CDB6DF-4BEE-47C0-B052-DC3351477979}">
    <text>UPDATE FROM EMAIL 11.10.2022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brandonc@sctechsystem.edu" TargetMode="External"/><Relationship Id="rId7" Type="http://schemas.openxmlformats.org/officeDocument/2006/relationships/hyperlink" Target="mailto:johnsonr@sctechsystem.edu" TargetMode="External"/><Relationship Id="rId2" Type="http://schemas.openxmlformats.org/officeDocument/2006/relationships/hyperlink" Target="mailto:JJohnson4@SCVRD.NET" TargetMode="External"/><Relationship Id="rId1" Type="http://schemas.openxmlformats.org/officeDocument/2006/relationships/hyperlink" Target="mailto:Connie.Allman@scdhhs.gov" TargetMode="External"/><Relationship Id="rId6" Type="http://schemas.openxmlformats.org/officeDocument/2006/relationships/hyperlink" Target="mailto:Pameco.Suber@scmd.sc.gov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mailto:Cynthia.Smith@scmd.sc.gov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brheney@scetv.org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1"/>
  <sheetViews>
    <sheetView tabSelected="1" workbookViewId="0">
      <pane xSplit="1" ySplit="4" topLeftCell="B5" activePane="bottomRight" state="frozen"/>
      <selection activeCell="F25" sqref="F25"/>
      <selection pane="topRight" activeCell="F25" sqref="F25"/>
      <selection pane="bottomLeft" activeCell="F25" sqref="F25"/>
      <selection pane="bottomRight" activeCell="I18" sqref="I18"/>
    </sheetView>
  </sheetViews>
  <sheetFormatPr defaultRowHeight="15" x14ac:dyDescent="0.2"/>
  <cols>
    <col min="1" max="1" width="1.33203125" customWidth="1"/>
    <col min="2" max="2" width="2.33203125" customWidth="1"/>
    <col min="13" max="13" width="1.33203125" customWidth="1"/>
    <col min="15" max="15" width="1.33203125" customWidth="1"/>
  </cols>
  <sheetData>
    <row r="1" spans="1:15" ht="18.75" x14ac:dyDescent="0.3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ht="18.7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8.75" x14ac:dyDescent="0.3">
      <c r="A3" s="1" t="s">
        <v>779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5" x14ac:dyDescent="0.2">
      <c r="B4" s="12" t="s">
        <v>117</v>
      </c>
      <c r="C4" s="12"/>
      <c r="D4" s="13">
        <v>45450</v>
      </c>
      <c r="E4" s="12"/>
      <c r="F4" s="12"/>
      <c r="G4" s="12"/>
      <c r="H4" s="12"/>
      <c r="I4" s="12"/>
      <c r="J4" s="12"/>
    </row>
    <row r="6" spans="1:15" ht="15.75" x14ac:dyDescent="0.25">
      <c r="B6" s="4" t="s">
        <v>1</v>
      </c>
    </row>
    <row r="7" spans="1:15" ht="44.25" customHeight="1" x14ac:dyDescent="0.25">
      <c r="B7" s="114" t="s">
        <v>131</v>
      </c>
      <c r="C7" s="114"/>
      <c r="D7" s="114"/>
      <c r="E7" s="114"/>
      <c r="F7" s="114"/>
      <c r="G7" s="114"/>
      <c r="H7" s="114"/>
      <c r="I7" s="114"/>
      <c r="J7" s="114"/>
    </row>
    <row r="9" spans="1:15" ht="32.25" customHeight="1" x14ac:dyDescent="0.25">
      <c r="B9" s="114" t="s">
        <v>125</v>
      </c>
      <c r="C9" s="114"/>
      <c r="D9" s="114"/>
      <c r="E9" s="114"/>
      <c r="F9" s="114"/>
      <c r="G9" s="114"/>
      <c r="H9" s="114"/>
      <c r="I9" s="114"/>
      <c r="J9" s="114"/>
    </row>
    <row r="10" spans="1:15" ht="15.75" x14ac:dyDescent="0.25">
      <c r="B10" s="21"/>
      <c r="C10" s="21"/>
      <c r="D10" s="21"/>
      <c r="E10" s="21"/>
      <c r="F10" s="21"/>
      <c r="G10" s="21"/>
      <c r="H10" s="21"/>
      <c r="I10" s="21"/>
      <c r="J10" s="21"/>
    </row>
    <row r="11" spans="1:15" ht="15.75" x14ac:dyDescent="0.25">
      <c r="B11" s="6" t="s">
        <v>129</v>
      </c>
    </row>
    <row r="12" spans="1:15" ht="15.75" x14ac:dyDescent="0.25">
      <c r="B12" s="78" t="s">
        <v>2</v>
      </c>
    </row>
    <row r="13" spans="1:15" ht="15.75" x14ac:dyDescent="0.25">
      <c r="B13" s="7" t="s">
        <v>773</v>
      </c>
    </row>
    <row r="14" spans="1:15" ht="15.75" x14ac:dyDescent="0.25">
      <c r="B14" s="7" t="s">
        <v>774</v>
      </c>
    </row>
    <row r="15" spans="1:15" ht="15.75" x14ac:dyDescent="0.25">
      <c r="B15" s="78" t="s">
        <v>3</v>
      </c>
    </row>
    <row r="16" spans="1:15" ht="15.75" x14ac:dyDescent="0.25">
      <c r="B16" s="7" t="s">
        <v>4</v>
      </c>
    </row>
    <row r="17" spans="2:2" ht="15.75" x14ac:dyDescent="0.25">
      <c r="B17" s="7" t="s">
        <v>5</v>
      </c>
    </row>
    <row r="18" spans="2:2" ht="15.75" x14ac:dyDescent="0.25">
      <c r="B18" s="7" t="s">
        <v>6</v>
      </c>
    </row>
    <row r="19" spans="2:2" ht="15.75" x14ac:dyDescent="0.25">
      <c r="B19" s="7" t="s">
        <v>7</v>
      </c>
    </row>
    <row r="20" spans="2:2" ht="15.75" x14ac:dyDescent="0.25">
      <c r="B20" s="7" t="s">
        <v>8</v>
      </c>
    </row>
    <row r="21" spans="2:2" ht="15.75" x14ac:dyDescent="0.25">
      <c r="B21" s="7" t="s">
        <v>9</v>
      </c>
    </row>
    <row r="22" spans="2:2" ht="15.75" x14ac:dyDescent="0.25">
      <c r="B22" s="7" t="s">
        <v>10</v>
      </c>
    </row>
    <row r="23" spans="2:2" ht="15.75" x14ac:dyDescent="0.25">
      <c r="B23" s="7" t="s">
        <v>11</v>
      </c>
    </row>
    <row r="24" spans="2:2" ht="15.75" x14ac:dyDescent="0.25">
      <c r="B24" s="7" t="s">
        <v>12</v>
      </c>
    </row>
    <row r="25" spans="2:2" ht="15.75" x14ac:dyDescent="0.25">
      <c r="B25" s="7" t="s">
        <v>13</v>
      </c>
    </row>
    <row r="26" spans="2:2" ht="15.75" x14ac:dyDescent="0.25">
      <c r="B26" s="7" t="s">
        <v>14</v>
      </c>
    </row>
    <row r="27" spans="2:2" ht="15.75" x14ac:dyDescent="0.25">
      <c r="B27" s="7" t="s">
        <v>15</v>
      </c>
    </row>
    <row r="28" spans="2:2" ht="15.75" x14ac:dyDescent="0.25">
      <c r="B28" s="7" t="s">
        <v>16</v>
      </c>
    </row>
    <row r="29" spans="2:2" ht="15.75" x14ac:dyDescent="0.25">
      <c r="B29" s="7" t="s">
        <v>17</v>
      </c>
    </row>
    <row r="30" spans="2:2" ht="15.75" x14ac:dyDescent="0.25">
      <c r="B30" s="7" t="s">
        <v>18</v>
      </c>
    </row>
    <row r="31" spans="2:2" ht="15.75" x14ac:dyDescent="0.25">
      <c r="B31" s="7" t="s">
        <v>19</v>
      </c>
    </row>
    <row r="32" spans="2:2" ht="15.75" x14ac:dyDescent="0.25">
      <c r="B32" s="7" t="s">
        <v>20</v>
      </c>
    </row>
    <row r="33" spans="1:12" ht="15.75" x14ac:dyDescent="0.25">
      <c r="B33" s="7" t="s">
        <v>677</v>
      </c>
    </row>
    <row r="34" spans="1:12" ht="15.75" x14ac:dyDescent="0.25">
      <c r="B34" s="7" t="s">
        <v>21</v>
      </c>
    </row>
    <row r="35" spans="1:12" ht="15.75" x14ac:dyDescent="0.25">
      <c r="B35" s="7" t="s">
        <v>22</v>
      </c>
    </row>
    <row r="36" spans="1:12" ht="15.75" x14ac:dyDescent="0.25">
      <c r="B36" s="7" t="s">
        <v>23</v>
      </c>
    </row>
    <row r="37" spans="1:12" ht="15.75" x14ac:dyDescent="0.25">
      <c r="B37" s="7" t="s">
        <v>24</v>
      </c>
    </row>
    <row r="38" spans="1:12" ht="15.75" x14ac:dyDescent="0.25">
      <c r="B38" s="7" t="s">
        <v>25</v>
      </c>
    </row>
    <row r="39" spans="1:12" ht="15.75" x14ac:dyDescent="0.25">
      <c r="B39" s="7" t="s">
        <v>26</v>
      </c>
    </row>
    <row r="40" spans="1:12" ht="15.75" x14ac:dyDescent="0.25">
      <c r="B40" s="7" t="s">
        <v>27</v>
      </c>
    </row>
    <row r="41" spans="1:12" ht="15.75" x14ac:dyDescent="0.25">
      <c r="B41" s="7" t="s">
        <v>28</v>
      </c>
    </row>
    <row r="43" spans="1:12" ht="15.75" x14ac:dyDescent="0.25">
      <c r="B43" s="4" t="s">
        <v>29</v>
      </c>
    </row>
    <row r="44" spans="1:12" ht="15.75" x14ac:dyDescent="0.25">
      <c r="A44" s="5"/>
      <c r="B44" s="5"/>
    </row>
    <row r="45" spans="1:12" ht="15.75" x14ac:dyDescent="0.25">
      <c r="A45" s="5"/>
      <c r="B45" s="8" t="s">
        <v>128</v>
      </c>
    </row>
    <row r="46" spans="1:12" ht="15.75" x14ac:dyDescent="0.25">
      <c r="A46" s="5"/>
      <c r="B46" s="9" t="s">
        <v>127</v>
      </c>
      <c r="C46" s="10"/>
    </row>
    <row r="47" spans="1:12" ht="15.75" x14ac:dyDescent="0.25">
      <c r="A47" s="5"/>
      <c r="B47" s="9" t="s">
        <v>775</v>
      </c>
      <c r="C47" s="10"/>
    </row>
    <row r="48" spans="1:12" ht="32.25" customHeight="1" x14ac:dyDescent="0.25">
      <c r="A48" s="5"/>
      <c r="B48" s="115" t="s">
        <v>130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32.25" customHeight="1" x14ac:dyDescent="0.25">
      <c r="A49" s="5"/>
      <c r="B49" s="115" t="s">
        <v>780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1:12" ht="15.75" x14ac:dyDescent="0.25">
      <c r="A50" s="5"/>
      <c r="B50" s="11" t="str">
        <f>CONCATENATE("● E-Mail the saved excel file and PDF of signature tab to acfr@cg.sc.gov no later than ",TEXT(DUEDATE,"DDDD"),", ",TEXT(DUEDATE,"M/D/YYYY"),". ")</f>
        <v xml:space="preserve">● E-Mail the saved excel file and PDF of signature tab to acfr@cg.sc.gov no later than Friday, 6/7/2024. </v>
      </c>
    </row>
    <row r="51" spans="1:12" ht="15.75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</sheetData>
  <sheetProtection algorithmName="SHA-512" hashValue="BgWL/Hk96ZM1aA0NjiKIcaA/flR7V9/OvFZnugIOu9MTYcKyIRHv1Xrl2uvW7EZhBmRde9Lj1fuZDb9Fl68IKA==" saltValue="y4TjrYF0wvT+jVdN6A5vPA==" spinCount="100000" sheet="1" objects="1" scenarios="1"/>
  <mergeCells count="5">
    <mergeCell ref="B7:J7"/>
    <mergeCell ref="B9:J9"/>
    <mergeCell ref="B48:L48"/>
    <mergeCell ref="B49:L49"/>
    <mergeCell ref="B51:L5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B8E5-D108-4A83-8729-CEDC0186B8C2}">
  <sheetPr codeName="Sheet3"/>
  <dimension ref="C1:F31"/>
  <sheetViews>
    <sheetView workbookViewId="0">
      <selection activeCell="J10" sqref="J10"/>
    </sheetView>
  </sheetViews>
  <sheetFormatPr defaultColWidth="7.109375" defaultRowHeight="12.75" x14ac:dyDescent="0.2"/>
  <cols>
    <col min="1" max="1" width="1.77734375" style="28" customWidth="1"/>
    <col min="2" max="2" width="2.21875" style="28" customWidth="1"/>
    <col min="3" max="3" width="11.5546875" style="28" customWidth="1"/>
    <col min="4" max="4" width="10.44140625" style="28" bestFit="1" customWidth="1"/>
    <col min="5" max="5" width="59.5546875" style="28" customWidth="1"/>
    <col min="6" max="6" width="1.88671875" style="28" customWidth="1"/>
    <col min="7" max="16384" width="7.109375" style="28"/>
  </cols>
  <sheetData>
    <row r="1" spans="3:6" ht="15.75" x14ac:dyDescent="0.25">
      <c r="C1" s="27" t="str">
        <f>'Contact Information'!C2</f>
        <v>1.00 GAAP Contact information</v>
      </c>
    </row>
    <row r="2" spans="3:6" ht="13.5" thickBot="1" x14ac:dyDescent="0.25"/>
    <row r="3" spans="3:6" x14ac:dyDescent="0.2">
      <c r="C3" s="29" t="s">
        <v>133</v>
      </c>
      <c r="D3" s="30"/>
      <c r="E3" s="30" t="str">
        <f>CONCATENATE(TEXT(DUEDATE,"DDDD"),", ",TEXT(DUEDATE,"M/D/YYYY"))</f>
        <v>Friday, 6/7/2024</v>
      </c>
      <c r="F3" s="31"/>
    </row>
    <row r="4" spans="3:6" x14ac:dyDescent="0.2">
      <c r="C4" s="32" t="s">
        <v>149</v>
      </c>
      <c r="E4" s="33" t="str">
        <f>TEXT(DUEDATE,"YYYY")</f>
        <v>2024</v>
      </c>
      <c r="F4" s="34"/>
    </row>
    <row r="5" spans="3:6" ht="15.75" x14ac:dyDescent="0.25">
      <c r="C5" s="32" t="s">
        <v>30</v>
      </c>
      <c r="E5" s="102" t="s">
        <v>32</v>
      </c>
      <c r="F5" s="35" t="s">
        <v>134</v>
      </c>
    </row>
    <row r="6" spans="3:6" ht="45.75" customHeight="1" x14ac:dyDescent="0.2">
      <c r="C6" s="36" t="s">
        <v>135</v>
      </c>
      <c r="E6" s="101" t="str">
        <f>IFERROR(VLOOKUP(E5,'Yearly Data'!A:B,2,FALSE),"")</f>
        <v>AGENCY NAME</v>
      </c>
      <c r="F6" s="34"/>
    </row>
    <row r="7" spans="3:6" ht="13.5" thickBot="1" x14ac:dyDescent="0.25">
      <c r="C7" s="37"/>
      <c r="D7" s="38"/>
      <c r="E7" s="38"/>
      <c r="F7" s="39"/>
    </row>
    <row r="8" spans="3:6" ht="13.5" thickBot="1" x14ac:dyDescent="0.25"/>
    <row r="9" spans="3:6" x14ac:dyDescent="0.2">
      <c r="C9" s="40"/>
      <c r="D9" s="41"/>
      <c r="E9" s="41"/>
      <c r="F9" s="31"/>
    </row>
    <row r="10" spans="3:6" x14ac:dyDescent="0.2">
      <c r="C10" s="32"/>
      <c r="E10" s="42" t="s">
        <v>136</v>
      </c>
      <c r="F10" s="34"/>
    </row>
    <row r="11" spans="3:6" x14ac:dyDescent="0.2">
      <c r="C11" s="32"/>
      <c r="F11" s="34"/>
    </row>
    <row r="12" spans="3:6" ht="15.75" x14ac:dyDescent="0.25">
      <c r="C12" s="32" t="s">
        <v>137</v>
      </c>
      <c r="D12" s="28" t="s">
        <v>138</v>
      </c>
      <c r="E12" s="44"/>
      <c r="F12" s="35" t="s">
        <v>134</v>
      </c>
    </row>
    <row r="13" spans="3:6" ht="15.75" x14ac:dyDescent="0.25">
      <c r="C13" s="32"/>
      <c r="D13" s="28" t="s">
        <v>139</v>
      </c>
      <c r="E13" s="45"/>
      <c r="F13" s="35" t="s">
        <v>134</v>
      </c>
    </row>
    <row r="14" spans="3:6" ht="15.75" x14ac:dyDescent="0.25">
      <c r="C14" s="32"/>
      <c r="D14" s="28" t="s">
        <v>140</v>
      </c>
      <c r="E14" s="45"/>
      <c r="F14" s="35" t="s">
        <v>134</v>
      </c>
    </row>
    <row r="15" spans="3:6" ht="15.75" x14ac:dyDescent="0.25">
      <c r="C15" s="32"/>
      <c r="D15" s="28" t="s">
        <v>141</v>
      </c>
      <c r="E15" s="46"/>
      <c r="F15" s="35" t="s">
        <v>134</v>
      </c>
    </row>
    <row r="16" spans="3:6" ht="15.75" x14ac:dyDescent="0.25">
      <c r="C16" s="32"/>
      <c r="D16" s="28" t="s">
        <v>142</v>
      </c>
      <c r="E16" s="47"/>
      <c r="F16" s="35" t="s">
        <v>134</v>
      </c>
    </row>
    <row r="17" spans="3:6" ht="24" customHeight="1" x14ac:dyDescent="0.25">
      <c r="C17" s="32"/>
      <c r="D17" s="28" t="s">
        <v>143</v>
      </c>
      <c r="E17" s="48"/>
      <c r="F17" s="35" t="s">
        <v>134</v>
      </c>
    </row>
    <row r="18" spans="3:6" x14ac:dyDescent="0.2">
      <c r="C18" s="32"/>
      <c r="F18" s="34"/>
    </row>
    <row r="19" spans="3:6" ht="27.75" x14ac:dyDescent="0.4">
      <c r="C19" s="49" t="s">
        <v>144</v>
      </c>
      <c r="D19" s="50"/>
      <c r="E19" s="50"/>
      <c r="F19" s="34"/>
    </row>
    <row r="20" spans="3:6" ht="15.75" x14ac:dyDescent="0.25">
      <c r="C20" s="32" t="s">
        <v>145</v>
      </c>
      <c r="D20" s="43" t="s">
        <v>146</v>
      </c>
      <c r="E20" s="44"/>
      <c r="F20" s="35" t="s">
        <v>134</v>
      </c>
    </row>
    <row r="21" spans="3:6" ht="26.25" x14ac:dyDescent="0.25">
      <c r="C21" s="32"/>
      <c r="D21" s="43" t="s">
        <v>150</v>
      </c>
      <c r="E21" s="44"/>
      <c r="F21" s="35"/>
    </row>
    <row r="22" spans="3:6" ht="15.75" x14ac:dyDescent="0.25">
      <c r="C22" s="32"/>
      <c r="D22" s="28" t="s">
        <v>139</v>
      </c>
      <c r="E22" s="45"/>
      <c r="F22" s="35" t="s">
        <v>134</v>
      </c>
    </row>
    <row r="23" spans="3:6" ht="15.75" x14ac:dyDescent="0.25">
      <c r="C23" s="32"/>
      <c r="D23" s="28" t="s">
        <v>140</v>
      </c>
      <c r="E23" s="45"/>
      <c r="F23" s="35" t="s">
        <v>134</v>
      </c>
    </row>
    <row r="24" spans="3:6" ht="15.75" x14ac:dyDescent="0.25">
      <c r="C24" s="32"/>
      <c r="D24" s="28" t="s">
        <v>141</v>
      </c>
      <c r="E24" s="46"/>
      <c r="F24" s="35" t="s">
        <v>134</v>
      </c>
    </row>
    <row r="25" spans="3:6" ht="15.75" x14ac:dyDescent="0.25">
      <c r="C25" s="32"/>
      <c r="D25" s="28" t="s">
        <v>142</v>
      </c>
      <c r="E25" s="47"/>
      <c r="F25" s="35" t="s">
        <v>134</v>
      </c>
    </row>
    <row r="26" spans="3:6" ht="24" customHeight="1" x14ac:dyDescent="0.25">
      <c r="C26" s="32"/>
      <c r="D26" s="28" t="s">
        <v>143</v>
      </c>
      <c r="E26" s="48"/>
      <c r="F26" s="35" t="s">
        <v>134</v>
      </c>
    </row>
    <row r="27" spans="3:6" ht="12.75" customHeight="1" x14ac:dyDescent="0.2">
      <c r="C27" s="32"/>
      <c r="F27" s="34"/>
    </row>
    <row r="28" spans="3:6" ht="13.5" thickBot="1" x14ac:dyDescent="0.25">
      <c r="C28" s="37" t="s">
        <v>147</v>
      </c>
      <c r="D28" s="38"/>
      <c r="E28" s="38"/>
      <c r="F28" s="39"/>
    </row>
    <row r="30" spans="3:6" ht="30.75" customHeight="1" x14ac:dyDescent="0.2">
      <c r="C30" s="51" t="s">
        <v>134</v>
      </c>
      <c r="D30" s="116" t="s">
        <v>148</v>
      </c>
      <c r="E30" s="116"/>
    </row>
    <row r="31" spans="3:6" x14ac:dyDescent="0.2">
      <c r="C31" s="92" t="s">
        <v>776</v>
      </c>
      <c r="D31" s="92"/>
      <c r="E31" s="92"/>
      <c r="F31" s="92"/>
    </row>
  </sheetData>
  <sheetProtection algorithmName="SHA-512" hashValue="wehtAf5xhNZtxzT2XrOfLkkPooonK5NHbN8ks0kcmHB3jm4aeevTOxt4hK4EBDnbYmW2y78coipzqEZuN+270w==" saltValue="NjSUw0irBN8gJI8DFyLzow==" spinCount="100000" sheet="1" objects="1" scenarios="1"/>
  <mergeCells count="1">
    <mergeCell ref="D30:E30"/>
  </mergeCells>
  <conditionalFormatting sqref="E12:E16 E20:E25">
    <cfRule type="containsBlanks" dxfId="223" priority="3">
      <formula>LEN(TRIM(E12))=0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ose your agency number from the drop down list.  The agency name will automatically populate.  If you do not see your agency number, please contact the CG's office at ACFR@cg.sc.gov." xr:uid="{9EC1A23B-23D8-4611-8860-FE2C1345F6C9}">
          <x14:formula1>
            <xm:f>'Yearly Data'!$A$6:$A$185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7"/>
  <sheetViews>
    <sheetView zoomScale="90" zoomScaleNormal="90" workbookViewId="0">
      <pane xSplit="3" ySplit="6" topLeftCell="D7" activePane="bottomRight" state="frozen"/>
      <selection activeCell="F25" sqref="F25"/>
      <selection pane="topRight" activeCell="F25" sqref="F25"/>
      <selection pane="bottomLeft" activeCell="F25" sqref="F25"/>
      <selection pane="bottomRight" activeCell="D13" sqref="D13"/>
    </sheetView>
  </sheetViews>
  <sheetFormatPr defaultColWidth="7.109375" defaultRowHeight="15.75" x14ac:dyDescent="0.25"/>
  <cols>
    <col min="1" max="1" width="0" style="14" hidden="1" customWidth="1"/>
    <col min="2" max="2" width="4.77734375" style="14" bestFit="1" customWidth="1"/>
    <col min="3" max="3" width="9.44140625" style="14" customWidth="1"/>
    <col min="4" max="4" width="20.77734375" style="14" customWidth="1"/>
    <col min="5" max="5" width="28" style="14" customWidth="1"/>
    <col min="6" max="6" width="23.77734375" style="14" customWidth="1"/>
    <col min="7" max="7" width="19.88671875" style="14" customWidth="1"/>
    <col min="8" max="8" width="21.6640625" style="18" customWidth="1"/>
    <col min="9" max="9" width="11.5546875" style="14" customWidth="1"/>
    <col min="10" max="16384" width="7.109375" style="14"/>
  </cols>
  <sheetData>
    <row r="1" spans="1:9" ht="15" customHeight="1" x14ac:dyDescent="0.25">
      <c r="B1" s="86"/>
      <c r="C1" s="87" t="str">
        <f>CONCATENATE("ACFR Reporting Period: ",TEXT(DUEDATE,"YYYY"))</f>
        <v>ACFR Reporting Period: 2024</v>
      </c>
      <c r="D1" s="25"/>
      <c r="E1" s="23"/>
      <c r="F1" s="23"/>
      <c r="G1" s="23"/>
      <c r="H1" s="23"/>
      <c r="I1" s="23"/>
    </row>
    <row r="2" spans="1:9" x14ac:dyDescent="0.25">
      <c r="B2" s="86"/>
      <c r="C2" s="87" t="s">
        <v>778</v>
      </c>
      <c r="D2" s="23"/>
      <c r="E2" s="23"/>
      <c r="F2" s="23"/>
      <c r="G2" s="23"/>
      <c r="H2" s="24"/>
      <c r="I2" s="23"/>
    </row>
    <row r="3" spans="1:9" ht="17.25" customHeight="1" x14ac:dyDescent="0.25">
      <c r="B3" s="86"/>
      <c r="C3" s="87" t="str">
        <f>AgencyName</f>
        <v>AGENCY NAME</v>
      </c>
      <c r="D3" s="23"/>
      <c r="E3" s="23"/>
      <c r="F3" s="23"/>
      <c r="G3" s="23"/>
      <c r="H3" s="24"/>
      <c r="I3" s="23"/>
    </row>
    <row r="4" spans="1:9" x14ac:dyDescent="0.25">
      <c r="C4" s="88" t="s">
        <v>132</v>
      </c>
      <c r="D4" s="26"/>
      <c r="E4" s="23"/>
      <c r="F4" s="23"/>
      <c r="G4" s="23"/>
      <c r="H4" s="24"/>
      <c r="I4" s="23"/>
    </row>
    <row r="5" spans="1:9" x14ac:dyDescent="0.25">
      <c r="C5" s="89" t="str">
        <f>CONCATENATE("Due: ",TEXT(DUEDATE,"m/dd/yy"))</f>
        <v>Due: 6/07/24</v>
      </c>
      <c r="D5" s="26"/>
      <c r="E5" s="23"/>
      <c r="F5" s="23"/>
      <c r="G5" s="23"/>
      <c r="H5" s="24"/>
      <c r="I5" s="23"/>
    </row>
    <row r="6" spans="1:9" s="17" customFormat="1" ht="51" x14ac:dyDescent="0.2">
      <c r="A6" s="91" t="s">
        <v>639</v>
      </c>
      <c r="B6" s="15" t="s">
        <v>122</v>
      </c>
      <c r="C6" s="22" t="s">
        <v>30</v>
      </c>
      <c r="D6" s="15" t="s">
        <v>119</v>
      </c>
      <c r="E6" s="15" t="s">
        <v>112</v>
      </c>
      <c r="F6" s="15" t="s">
        <v>120</v>
      </c>
      <c r="G6" s="16" t="s">
        <v>121</v>
      </c>
      <c r="H6" s="20" t="s">
        <v>123</v>
      </c>
      <c r="I6" s="20" t="s">
        <v>126</v>
      </c>
    </row>
    <row r="7" spans="1:9" x14ac:dyDescent="0.25">
      <c r="A7" s="90" t="str">
        <f>C7 &amp; " " &amp; B7</f>
        <v>AGCY  CODE 1</v>
      </c>
      <c r="B7" s="76">
        <v>1</v>
      </c>
      <c r="C7" s="77" t="str">
        <f t="shared" ref="C7:C16" si="0">IF(AgencyCode="","",AgencyCode)</f>
        <v>AGCY  CODE</v>
      </c>
      <c r="D7" s="85" t="str">
        <f>IFERROR(VLOOKUP(A7,'GAAP Contacts per 1.00 P'!$A$3:$J$240,5,FALSE),"")</f>
        <v/>
      </c>
      <c r="E7" s="85" t="str">
        <f>IFERROR(VLOOKUP(A7,'GAAP Contacts per 1.00 P'!$A$3:$J$240,6,FALSE),"")</f>
        <v/>
      </c>
      <c r="F7" s="85" t="str">
        <f>IFERROR(VLOOKUP(A7,'GAAP Contacts per 1.00 P'!$A$3:$J$240,7,FALSE),"")</f>
        <v/>
      </c>
      <c r="G7" s="85" t="str">
        <f>IFERROR(VLOOKUP(A7,'GAAP Contacts per 1.00 P'!$A$3:$J$240,8,FALSE),"")</f>
        <v/>
      </c>
      <c r="H7" s="85" t="str">
        <f>IFERROR(VLOOKUP(A7,'GAAP Contacts per 1.00 P'!$A$3:$J$240,9,FALSE),"")</f>
        <v/>
      </c>
      <c r="I7" s="85" t="str">
        <f>IFERROR(VLOOKUP(A7,'GAAP Contacts per 1.00 P'!$A$3:$J$240,10,FALSE),"")</f>
        <v/>
      </c>
    </row>
    <row r="8" spans="1:9" x14ac:dyDescent="0.25">
      <c r="A8" s="90" t="str">
        <f>C8 &amp; " " &amp; B8</f>
        <v>AGCY  CODE 2</v>
      </c>
      <c r="B8" s="76">
        <f>B7+1</f>
        <v>2</v>
      </c>
      <c r="C8" s="77" t="str">
        <f t="shared" si="0"/>
        <v>AGCY  CODE</v>
      </c>
      <c r="D8" s="85" t="str">
        <f>IFERROR(VLOOKUP(A8,'GAAP Contacts per 1.00 P'!$A$3:$J$240,5,FALSE),"")</f>
        <v/>
      </c>
      <c r="E8" s="85" t="str">
        <f>IFERROR(VLOOKUP(A8,'GAAP Contacts per 1.00 P'!$A$3:$J$240,6,FALSE),"")</f>
        <v/>
      </c>
      <c r="F8" s="85" t="str">
        <f>IFERROR(VLOOKUP(A8,'GAAP Contacts per 1.00 P'!$A$3:$J$240,7,FALSE),"")</f>
        <v/>
      </c>
      <c r="G8" s="85" t="str">
        <f>IFERROR(VLOOKUP(A8,'GAAP Contacts per 1.00 P'!$A$3:$J$240,8,FALSE),"")</f>
        <v/>
      </c>
      <c r="H8" s="85" t="str">
        <f>IFERROR(VLOOKUP(A8,'GAAP Contacts per 1.00 P'!$A$3:$J$240,9,FALSE),"")</f>
        <v/>
      </c>
      <c r="I8" s="85" t="str">
        <f>IFERROR(VLOOKUP(A8,'GAAP Contacts per 1.00 P'!$A$3:$J$240,10,FALSE),"")</f>
        <v/>
      </c>
    </row>
    <row r="9" spans="1:9" x14ac:dyDescent="0.25">
      <c r="A9" s="90" t="str">
        <f>C9 &amp; " " &amp; B9</f>
        <v>AGCY  CODE 3</v>
      </c>
      <c r="B9" s="76">
        <f t="shared" ref="B9:B16" si="1">B8+1</f>
        <v>3</v>
      </c>
      <c r="C9" s="77" t="str">
        <f t="shared" si="0"/>
        <v>AGCY  CODE</v>
      </c>
      <c r="D9" s="85" t="str">
        <f>IFERROR(VLOOKUP(A9,'GAAP Contacts per 1.00 P'!$A$3:$J$240,5,FALSE),"")</f>
        <v/>
      </c>
      <c r="E9" s="85" t="str">
        <f>IFERROR(VLOOKUP(A9,'GAAP Contacts per 1.00 P'!$A$3:$J$240,6,FALSE),"")</f>
        <v/>
      </c>
      <c r="F9" s="85" t="str">
        <f>IFERROR(VLOOKUP(A9,'GAAP Contacts per 1.00 P'!$A$3:$J$240,7,FALSE),"")</f>
        <v/>
      </c>
      <c r="G9" s="85" t="str">
        <f>IFERROR(VLOOKUP(A9,'GAAP Contacts per 1.00 P'!$A$3:$J$240,8,FALSE),"")</f>
        <v/>
      </c>
      <c r="H9" s="85" t="str">
        <f>IFERROR(VLOOKUP(A9,'GAAP Contacts per 1.00 P'!$A$3:$J$240,9,FALSE),"")</f>
        <v/>
      </c>
      <c r="I9" s="85" t="str">
        <f>IFERROR(VLOOKUP(A9,'GAAP Contacts per 1.00 P'!$A$3:$J$240,10,FALSE),"")</f>
        <v/>
      </c>
    </row>
    <row r="10" spans="1:9" x14ac:dyDescent="0.25">
      <c r="A10" s="90" t="str">
        <f t="shared" ref="A10:A16" si="2">C10 &amp; " " &amp; B10</f>
        <v>AGCY  CODE 4</v>
      </c>
      <c r="B10" s="76">
        <f t="shared" si="1"/>
        <v>4</v>
      </c>
      <c r="C10" s="77" t="str">
        <f t="shared" si="0"/>
        <v>AGCY  CODE</v>
      </c>
      <c r="D10" s="85" t="str">
        <f>IFERROR(VLOOKUP(A10,'GAAP Contacts per 1.00 P'!$A$3:$J$240,5,FALSE),"")</f>
        <v/>
      </c>
      <c r="E10" s="85" t="str">
        <f>IFERROR(VLOOKUP(A10,'GAAP Contacts per 1.00 P'!$A$3:$J$240,6,FALSE),"")</f>
        <v/>
      </c>
      <c r="F10" s="85" t="str">
        <f>IFERROR(VLOOKUP(A10,'GAAP Contacts per 1.00 P'!$A$3:$J$240,7,FALSE),"")</f>
        <v/>
      </c>
      <c r="G10" s="85" t="str">
        <f>IFERROR(VLOOKUP(A10,'GAAP Contacts per 1.00 P'!$A$3:$J$240,8,FALSE),"")</f>
        <v/>
      </c>
      <c r="H10" s="85" t="str">
        <f>IFERROR(VLOOKUP(A10,'GAAP Contacts per 1.00 P'!$A$3:$J$240,9,FALSE),"")</f>
        <v/>
      </c>
      <c r="I10" s="85" t="str">
        <f>IFERROR(VLOOKUP(A10,'GAAP Contacts per 1.00 P'!$A$3:$J$240,10,FALSE),"")</f>
        <v/>
      </c>
    </row>
    <row r="11" spans="1:9" x14ac:dyDescent="0.25">
      <c r="A11" s="90" t="str">
        <f t="shared" si="2"/>
        <v>AGCY  CODE 5</v>
      </c>
      <c r="B11" s="76">
        <f t="shared" si="1"/>
        <v>5</v>
      </c>
      <c r="C11" s="77" t="str">
        <f t="shared" si="0"/>
        <v>AGCY  CODE</v>
      </c>
      <c r="D11" s="85" t="str">
        <f>IFERROR(VLOOKUP(A11,'GAAP Contacts per 1.00 P'!$A$3:$J$240,5,FALSE),"")</f>
        <v/>
      </c>
      <c r="E11" s="85" t="str">
        <f>IFERROR(VLOOKUP(A11,'GAAP Contacts per 1.00 P'!$A$3:$J$240,6,FALSE),"")</f>
        <v/>
      </c>
      <c r="F11" s="85" t="str">
        <f>IFERROR(VLOOKUP(A11,'GAAP Contacts per 1.00 P'!$A$3:$J$240,7,FALSE),"")</f>
        <v/>
      </c>
      <c r="G11" s="85" t="str">
        <f>IFERROR(VLOOKUP(A11,'GAAP Contacts per 1.00 P'!$A$3:$J$240,8,FALSE),"")</f>
        <v/>
      </c>
      <c r="H11" s="85" t="str">
        <f>IFERROR(VLOOKUP(A11,'GAAP Contacts per 1.00 P'!$A$3:$J$240,9,FALSE),"")</f>
        <v/>
      </c>
      <c r="I11" s="85" t="str">
        <f>IFERROR(VLOOKUP(A11,'GAAP Contacts per 1.00 P'!$A$3:$J$240,10,FALSE),"")</f>
        <v/>
      </c>
    </row>
    <row r="12" spans="1:9" x14ac:dyDescent="0.25">
      <c r="A12" s="90" t="str">
        <f t="shared" si="2"/>
        <v>AGCY  CODE 6</v>
      </c>
      <c r="B12" s="76">
        <f t="shared" si="1"/>
        <v>6</v>
      </c>
      <c r="C12" s="77" t="str">
        <f t="shared" si="0"/>
        <v>AGCY  CODE</v>
      </c>
      <c r="D12" s="85" t="str">
        <f>IFERROR(VLOOKUP(A12,'GAAP Contacts per 1.00 P'!$A$3:$J$240,5,FALSE),"")</f>
        <v/>
      </c>
      <c r="E12" s="85" t="str">
        <f>IFERROR(VLOOKUP(A12,'GAAP Contacts per 1.00 P'!$A$3:$J$240,6,FALSE),"")</f>
        <v/>
      </c>
      <c r="F12" s="85" t="str">
        <f>IFERROR(VLOOKUP(A12,'GAAP Contacts per 1.00 P'!$A$3:$J$240,7,FALSE),"")</f>
        <v/>
      </c>
      <c r="G12" s="85" t="str">
        <f>IFERROR(VLOOKUP(A12,'GAAP Contacts per 1.00 P'!$A$3:$J$240,8,FALSE),"")</f>
        <v/>
      </c>
      <c r="H12" s="85" t="str">
        <f>IFERROR(VLOOKUP(A12,'GAAP Contacts per 1.00 P'!$A$3:$J$240,9,FALSE),"")</f>
        <v/>
      </c>
      <c r="I12" s="85" t="str">
        <f>IFERROR(VLOOKUP(A12,'GAAP Contacts per 1.00 P'!$A$3:$J$240,10,FALSE),"")</f>
        <v/>
      </c>
    </row>
    <row r="13" spans="1:9" x14ac:dyDescent="0.25">
      <c r="A13" s="90" t="str">
        <f t="shared" si="2"/>
        <v>AGCY  CODE 7</v>
      </c>
      <c r="B13" s="76">
        <f t="shared" si="1"/>
        <v>7</v>
      </c>
      <c r="C13" s="77" t="str">
        <f t="shared" si="0"/>
        <v>AGCY  CODE</v>
      </c>
      <c r="D13" s="85" t="str">
        <f>IFERROR(VLOOKUP(A13,'GAAP Contacts per 1.00 P'!$A$3:$J$240,5,FALSE),"")</f>
        <v/>
      </c>
      <c r="E13" s="85" t="str">
        <f>IFERROR(VLOOKUP(A13,'GAAP Contacts per 1.00 P'!$A$3:$J$240,6,FALSE),"")</f>
        <v/>
      </c>
      <c r="F13" s="85" t="str">
        <f>IFERROR(VLOOKUP(A13,'GAAP Contacts per 1.00 P'!$A$3:$J$240,7,FALSE),"")</f>
        <v/>
      </c>
      <c r="G13" s="85" t="str">
        <f>IFERROR(VLOOKUP(A13,'GAAP Contacts per 1.00 P'!$A$3:$J$240,8,FALSE),"")</f>
        <v/>
      </c>
      <c r="H13" s="85" t="str">
        <f>IFERROR(VLOOKUP(A13,'GAAP Contacts per 1.00 P'!$A$3:$J$240,9,FALSE),"")</f>
        <v/>
      </c>
      <c r="I13" s="85" t="str">
        <f>IFERROR(VLOOKUP(A13,'GAAP Contacts per 1.00 P'!$A$3:$J$240,10,FALSE),"")</f>
        <v/>
      </c>
    </row>
    <row r="14" spans="1:9" x14ac:dyDescent="0.25">
      <c r="A14" s="90" t="str">
        <f t="shared" si="2"/>
        <v>AGCY  CODE 8</v>
      </c>
      <c r="B14" s="76">
        <f t="shared" si="1"/>
        <v>8</v>
      </c>
      <c r="C14" s="77" t="str">
        <f t="shared" si="0"/>
        <v>AGCY  CODE</v>
      </c>
      <c r="D14" s="85" t="str">
        <f>IFERROR(VLOOKUP(A14,'GAAP Contacts per 1.00 P'!$A$3:$J$240,5,FALSE),"")</f>
        <v/>
      </c>
      <c r="E14" s="85" t="str">
        <f>IFERROR(VLOOKUP(A14,'GAAP Contacts per 1.00 P'!$A$3:$J$240,6,FALSE),"")</f>
        <v/>
      </c>
      <c r="F14" s="85" t="str">
        <f>IFERROR(VLOOKUP(A14,'GAAP Contacts per 1.00 P'!$A$3:$J$240,7,FALSE),"")</f>
        <v/>
      </c>
      <c r="G14" s="85" t="str">
        <f>IFERROR(VLOOKUP(A14,'GAAP Contacts per 1.00 P'!$A$3:$J$240,8,FALSE),"")</f>
        <v/>
      </c>
      <c r="H14" s="85" t="str">
        <f>IFERROR(VLOOKUP(A14,'GAAP Contacts per 1.00 P'!$A$3:$J$240,9,FALSE),"")</f>
        <v/>
      </c>
      <c r="I14" s="85" t="str">
        <f>IFERROR(VLOOKUP(A14,'GAAP Contacts per 1.00 P'!$A$3:$J$240,10,FALSE),"")</f>
        <v/>
      </c>
    </row>
    <row r="15" spans="1:9" x14ac:dyDescent="0.25">
      <c r="A15" s="90" t="str">
        <f t="shared" si="2"/>
        <v>AGCY  CODE 9</v>
      </c>
      <c r="B15" s="76">
        <f t="shared" si="1"/>
        <v>9</v>
      </c>
      <c r="C15" s="77" t="str">
        <f t="shared" si="0"/>
        <v>AGCY  CODE</v>
      </c>
      <c r="D15" s="85" t="str">
        <f>IFERROR(VLOOKUP(A15,'GAAP Contacts per 1.00 P'!$A$3:$J$240,5,FALSE),"")</f>
        <v/>
      </c>
      <c r="E15" s="85" t="str">
        <f>IFERROR(VLOOKUP(A15,'GAAP Contacts per 1.00 P'!$A$3:$J$240,6,FALSE),"")</f>
        <v/>
      </c>
      <c r="F15" s="85" t="str">
        <f>IFERROR(VLOOKUP(A15,'GAAP Contacts per 1.00 P'!$A$3:$J$240,7,FALSE),"")</f>
        <v/>
      </c>
      <c r="G15" s="85" t="str">
        <f>IFERROR(VLOOKUP(A15,'GAAP Contacts per 1.00 P'!$A$3:$J$240,8,FALSE),"")</f>
        <v/>
      </c>
      <c r="H15" s="85" t="str">
        <f>IFERROR(VLOOKUP(A15,'GAAP Contacts per 1.00 P'!$A$3:$J$240,9,FALSE),"")</f>
        <v/>
      </c>
      <c r="I15" s="85" t="str">
        <f>IFERROR(VLOOKUP(A15,'GAAP Contacts per 1.00 P'!$A$3:$J$240,10,FALSE),"")</f>
        <v/>
      </c>
    </row>
    <row r="16" spans="1:9" x14ac:dyDescent="0.25">
      <c r="A16" s="90" t="str">
        <f t="shared" si="2"/>
        <v>AGCY  CODE 10</v>
      </c>
      <c r="B16" s="76">
        <f t="shared" si="1"/>
        <v>10</v>
      </c>
      <c r="C16" s="77" t="str">
        <f t="shared" si="0"/>
        <v>AGCY  CODE</v>
      </c>
      <c r="D16" s="85" t="str">
        <f>IFERROR(VLOOKUP(A16,'GAAP Contacts per 1.00 P'!$A$3:$J$240,5,FALSE),"")</f>
        <v/>
      </c>
      <c r="E16" s="85" t="str">
        <f>IFERROR(VLOOKUP(A16,'GAAP Contacts per 1.00 P'!$A$3:$J$240,6,FALSE),"")</f>
        <v/>
      </c>
      <c r="F16" s="85" t="str">
        <f>IFERROR(VLOOKUP(A16,'GAAP Contacts per 1.00 P'!$A$3:$J$240,7,FALSE),"")</f>
        <v/>
      </c>
      <c r="G16" s="85" t="str">
        <f>IFERROR(VLOOKUP(A16,'GAAP Contacts per 1.00 P'!$A$3:$J$240,8,FALSE),"")</f>
        <v/>
      </c>
      <c r="H16" s="85" t="str">
        <f>IFERROR(VLOOKUP(A16,'GAAP Contacts per 1.00 P'!$A$3:$J$240,9,FALSE),"")</f>
        <v/>
      </c>
      <c r="I16" s="85" t="str">
        <f>IFERROR(VLOOKUP(A16,'GAAP Contacts per 1.00 P'!$A$3:$J$240,10,FALSE),"")</f>
        <v/>
      </c>
    </row>
    <row r="22" spans="3:7" x14ac:dyDescent="0.25">
      <c r="D22" s="117"/>
      <c r="E22" s="117"/>
      <c r="F22" s="117"/>
      <c r="G22" s="117"/>
    </row>
    <row r="29" spans="3:7" x14ac:dyDescent="0.25">
      <c r="D29" s="19"/>
      <c r="E29" s="19"/>
    </row>
    <row r="31" spans="3:7" x14ac:dyDescent="0.25">
      <c r="C31" s="19"/>
      <c r="D31" s="19"/>
      <c r="E31" s="19"/>
      <c r="F31" s="19"/>
    </row>
    <row r="35" spans="3:6" x14ac:dyDescent="0.25">
      <c r="C35" s="19"/>
      <c r="D35" s="19"/>
      <c r="E35" s="19"/>
      <c r="F35" s="19"/>
    </row>
    <row r="37" spans="3:6" x14ac:dyDescent="0.25">
      <c r="C37" s="19"/>
      <c r="D37" s="19"/>
      <c r="E37" s="19"/>
      <c r="F37" s="19"/>
    </row>
  </sheetData>
  <sheetProtection selectLockedCells="1"/>
  <dataConsolidate/>
  <mergeCells count="1">
    <mergeCell ref="D22:G22"/>
  </mergeCells>
  <phoneticPr fontId="17" type="noConversion"/>
  <dataValidations disablePrompts="1" count="1">
    <dataValidation allowBlank="1" showInputMessage="1" showErrorMessage="1" prompt="Will populate based on Agency number above_x000a_" sqref="C3" xr:uid="{AF404677-DAC8-4AFE-AE10-ED27ABDDC8D9}"/>
  </dataValidations>
  <pageMargins left="0.7" right="0.7" top="0.75" bottom="0.75" header="0.3" footer="0.3"/>
  <pageSetup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07BE-58DC-4347-B241-3FF49DF17FF8}">
  <sheetPr codeName="Sheet6">
    <tabColor rgb="FFFFC000"/>
  </sheetPr>
  <dimension ref="A1:J240"/>
  <sheetViews>
    <sheetView zoomScale="90" zoomScaleNormal="90" workbookViewId="0">
      <pane ySplit="2" topLeftCell="A206" activePane="bottomLeft" state="frozen"/>
      <selection activeCell="D197" sqref="D197"/>
      <selection pane="bottomLeft" activeCell="B240" sqref="B240"/>
    </sheetView>
  </sheetViews>
  <sheetFormatPr defaultRowHeight="15" x14ac:dyDescent="0.25"/>
  <cols>
    <col min="1" max="1" width="8.88671875" style="84"/>
    <col min="2" max="2" width="5.21875" style="79" customWidth="1"/>
    <col min="3" max="3" width="7.33203125" style="63" customWidth="1"/>
    <col min="4" max="4" width="26.33203125" style="63" customWidth="1"/>
    <col min="5" max="5" width="16.21875" style="64" customWidth="1"/>
    <col min="6" max="6" width="31.5546875" style="63" customWidth="1"/>
    <col min="7" max="7" width="23.88671875" style="63" customWidth="1"/>
    <col min="8" max="9" width="20.77734375" style="64" customWidth="1"/>
    <col min="10" max="10" width="11.77734375" style="64" customWidth="1"/>
    <col min="11" max="16384" width="8.88671875" style="63"/>
  </cols>
  <sheetData>
    <row r="1" spans="1:10" ht="15.75" x14ac:dyDescent="0.25">
      <c r="A1" s="75" t="s">
        <v>636</v>
      </c>
    </row>
    <row r="2" spans="1:10" s="57" customFormat="1" ht="60.75" thickBot="1" x14ac:dyDescent="0.3">
      <c r="A2" s="82" t="s">
        <v>638</v>
      </c>
      <c r="B2" s="80" t="s">
        <v>637</v>
      </c>
      <c r="C2" s="53" t="s">
        <v>30</v>
      </c>
      <c r="D2" s="53"/>
      <c r="E2" s="54" t="s">
        <v>119</v>
      </c>
      <c r="F2" s="52" t="s">
        <v>112</v>
      </c>
      <c r="G2" s="52" t="s">
        <v>120</v>
      </c>
      <c r="H2" s="55" t="s">
        <v>121</v>
      </c>
      <c r="I2" s="56" t="s">
        <v>151</v>
      </c>
      <c r="J2" s="56" t="s">
        <v>126</v>
      </c>
    </row>
    <row r="3" spans="1:10" ht="15.75" x14ac:dyDescent="0.25">
      <c r="A3" s="83" t="str">
        <f>C3 &amp; " " &amp; B3</f>
        <v>A010 1</v>
      </c>
      <c r="B3" s="81">
        <v>1</v>
      </c>
      <c r="C3" s="58" t="s">
        <v>35</v>
      </c>
      <c r="D3" s="58" t="s">
        <v>647</v>
      </c>
      <c r="E3" s="59" t="s">
        <v>792</v>
      </c>
      <c r="F3" s="59" t="s">
        <v>152</v>
      </c>
      <c r="G3" s="60" t="s">
        <v>793</v>
      </c>
      <c r="H3" s="61" t="s">
        <v>153</v>
      </c>
      <c r="I3" s="62" t="s">
        <v>154</v>
      </c>
      <c r="J3" s="62" t="s">
        <v>154</v>
      </c>
    </row>
    <row r="4" spans="1:10" ht="15.75" x14ac:dyDescent="0.25">
      <c r="A4" s="83" t="str">
        <f t="shared" ref="A4:A67" si="0">C4 &amp; " " &amp; B4</f>
        <v>A050 1</v>
      </c>
      <c r="B4" s="81">
        <v>1</v>
      </c>
      <c r="C4" s="58" t="s">
        <v>36</v>
      </c>
      <c r="D4" s="58" t="s">
        <v>648</v>
      </c>
      <c r="E4" s="64" t="s">
        <v>156</v>
      </c>
      <c r="F4" s="63" t="s">
        <v>157</v>
      </c>
      <c r="G4" s="60" t="s">
        <v>158</v>
      </c>
      <c r="H4" s="64" t="s">
        <v>159</v>
      </c>
      <c r="I4" s="64" t="s">
        <v>154</v>
      </c>
      <c r="J4" s="64" t="s">
        <v>155</v>
      </c>
    </row>
    <row r="5" spans="1:10" ht="15.75" x14ac:dyDescent="0.25">
      <c r="A5" s="83" t="str">
        <f t="shared" si="0"/>
        <v>A050 2</v>
      </c>
      <c r="B5" s="81">
        <v>2</v>
      </c>
      <c r="C5" s="58" t="s">
        <v>36</v>
      </c>
      <c r="D5" s="58" t="s">
        <v>648</v>
      </c>
      <c r="E5" s="64" t="s">
        <v>160</v>
      </c>
      <c r="F5" s="63" t="s">
        <v>161</v>
      </c>
      <c r="G5" s="60" t="s">
        <v>162</v>
      </c>
      <c r="H5" s="64" t="s">
        <v>163</v>
      </c>
      <c r="I5" s="64" t="s">
        <v>155</v>
      </c>
      <c r="J5" s="64" t="s">
        <v>155</v>
      </c>
    </row>
    <row r="6" spans="1:10" ht="15.75" x14ac:dyDescent="0.25">
      <c r="A6" s="83" t="str">
        <f t="shared" si="0"/>
        <v>A050 4</v>
      </c>
      <c r="B6" s="81">
        <v>4</v>
      </c>
      <c r="C6" s="58" t="s">
        <v>36</v>
      </c>
      <c r="D6" s="58" t="s">
        <v>648</v>
      </c>
      <c r="E6" s="64" t="s">
        <v>794</v>
      </c>
      <c r="F6" s="63" t="s">
        <v>161</v>
      </c>
      <c r="G6" s="60" t="s">
        <v>795</v>
      </c>
      <c r="H6" s="64" t="s">
        <v>796</v>
      </c>
      <c r="I6" s="64" t="s">
        <v>155</v>
      </c>
      <c r="J6" s="64" t="s">
        <v>154</v>
      </c>
    </row>
    <row r="7" spans="1:10" ht="15.75" x14ac:dyDescent="0.25">
      <c r="A7" s="83" t="str">
        <f t="shared" si="0"/>
        <v>A050 3</v>
      </c>
      <c r="B7" s="81">
        <v>3</v>
      </c>
      <c r="C7" s="58" t="s">
        <v>36</v>
      </c>
      <c r="D7" s="58" t="s">
        <v>648</v>
      </c>
      <c r="E7" s="59" t="s">
        <v>164</v>
      </c>
      <c r="F7" s="59" t="s">
        <v>165</v>
      </c>
      <c r="G7" s="60" t="s">
        <v>166</v>
      </c>
      <c r="H7" s="61" t="s">
        <v>167</v>
      </c>
      <c r="I7" s="62" t="s">
        <v>154</v>
      </c>
      <c r="J7" s="62" t="s">
        <v>155</v>
      </c>
    </row>
    <row r="8" spans="1:10" ht="15.75" x14ac:dyDescent="0.25">
      <c r="A8" s="83" t="str">
        <f t="shared" si="0"/>
        <v>A150 3</v>
      </c>
      <c r="B8" s="81">
        <v>3</v>
      </c>
      <c r="C8" s="58" t="s">
        <v>37</v>
      </c>
      <c r="D8" s="58" t="s">
        <v>649</v>
      </c>
      <c r="E8" s="59" t="s">
        <v>175</v>
      </c>
      <c r="F8" s="59" t="s">
        <v>176</v>
      </c>
      <c r="G8" s="60" t="s">
        <v>177</v>
      </c>
      <c r="H8" s="61" t="s">
        <v>171</v>
      </c>
      <c r="I8" s="62" t="s">
        <v>154</v>
      </c>
      <c r="J8" s="62" t="s">
        <v>155</v>
      </c>
    </row>
    <row r="9" spans="1:10" ht="15.75" x14ac:dyDescent="0.25">
      <c r="A9" s="83" t="str">
        <f t="shared" si="0"/>
        <v>A150 1</v>
      </c>
      <c r="B9" s="81">
        <v>1</v>
      </c>
      <c r="C9" s="58" t="s">
        <v>37</v>
      </c>
      <c r="D9" s="58" t="s">
        <v>649</v>
      </c>
      <c r="E9" s="59" t="s">
        <v>168</v>
      </c>
      <c r="F9" s="59" t="s">
        <v>169</v>
      </c>
      <c r="G9" s="60" t="s">
        <v>170</v>
      </c>
      <c r="H9" s="61" t="s">
        <v>171</v>
      </c>
      <c r="I9" s="62" t="s">
        <v>154</v>
      </c>
      <c r="J9" s="62" t="s">
        <v>155</v>
      </c>
    </row>
    <row r="10" spans="1:10" ht="15.75" x14ac:dyDescent="0.25">
      <c r="A10" s="83" t="str">
        <f t="shared" si="0"/>
        <v>A150 2</v>
      </c>
      <c r="B10" s="81">
        <v>2</v>
      </c>
      <c r="C10" s="58" t="s">
        <v>37</v>
      </c>
      <c r="D10" s="58" t="s">
        <v>649</v>
      </c>
      <c r="E10" s="64" t="s">
        <v>172</v>
      </c>
      <c r="F10" s="63" t="s">
        <v>173</v>
      </c>
      <c r="G10" s="60" t="s">
        <v>174</v>
      </c>
      <c r="H10" s="64" t="s">
        <v>171</v>
      </c>
      <c r="I10" s="64" t="s">
        <v>154</v>
      </c>
      <c r="J10" s="64" t="s">
        <v>155</v>
      </c>
    </row>
    <row r="11" spans="1:10" ht="15.75" x14ac:dyDescent="0.25">
      <c r="A11" s="83" t="str">
        <f t="shared" si="0"/>
        <v>A170 2</v>
      </c>
      <c r="B11" s="81">
        <v>2</v>
      </c>
      <c r="C11" s="58" t="s">
        <v>38</v>
      </c>
      <c r="D11" s="58" t="s">
        <v>650</v>
      </c>
      <c r="E11" s="64" t="s">
        <v>797</v>
      </c>
      <c r="F11" s="63" t="s">
        <v>798</v>
      </c>
      <c r="G11" s="60" t="s">
        <v>799</v>
      </c>
      <c r="H11" s="64" t="s">
        <v>181</v>
      </c>
      <c r="I11" s="64" t="s">
        <v>154</v>
      </c>
      <c r="J11" s="64" t="s">
        <v>154</v>
      </c>
    </row>
    <row r="12" spans="1:10" ht="15.75" x14ac:dyDescent="0.25">
      <c r="A12" s="83" t="str">
        <f t="shared" si="0"/>
        <v>A170 1</v>
      </c>
      <c r="B12" s="81">
        <v>1</v>
      </c>
      <c r="C12" s="58" t="s">
        <v>38</v>
      </c>
      <c r="D12" s="58" t="s">
        <v>650</v>
      </c>
      <c r="E12" s="64" t="s">
        <v>178</v>
      </c>
      <c r="F12" s="63" t="s">
        <v>179</v>
      </c>
      <c r="G12" s="60" t="s">
        <v>180</v>
      </c>
      <c r="H12" s="64" t="s">
        <v>181</v>
      </c>
      <c r="I12" s="64" t="s">
        <v>154</v>
      </c>
      <c r="J12" s="64" t="s">
        <v>155</v>
      </c>
    </row>
    <row r="13" spans="1:10" ht="15.75" x14ac:dyDescent="0.25">
      <c r="A13" s="83" t="str">
        <f t="shared" si="0"/>
        <v>A200 2</v>
      </c>
      <c r="B13" s="81">
        <v>2</v>
      </c>
      <c r="C13" s="58" t="s">
        <v>39</v>
      </c>
      <c r="D13" s="58" t="s">
        <v>651</v>
      </c>
      <c r="E13" s="59" t="s">
        <v>186</v>
      </c>
      <c r="F13" s="59" t="s">
        <v>187</v>
      </c>
      <c r="G13" s="60" t="s">
        <v>188</v>
      </c>
      <c r="H13" s="61" t="s">
        <v>189</v>
      </c>
      <c r="I13" s="62" t="s">
        <v>154</v>
      </c>
      <c r="J13" s="62" t="s">
        <v>154</v>
      </c>
    </row>
    <row r="14" spans="1:10" ht="15.75" x14ac:dyDescent="0.25">
      <c r="A14" s="83" t="str">
        <f t="shared" si="0"/>
        <v>A200 1</v>
      </c>
      <c r="B14" s="81">
        <v>1</v>
      </c>
      <c r="C14" s="58" t="s">
        <v>39</v>
      </c>
      <c r="D14" s="58" t="s">
        <v>651</v>
      </c>
      <c r="E14" s="59" t="s">
        <v>182</v>
      </c>
      <c r="F14" s="59" t="s">
        <v>183</v>
      </c>
      <c r="G14" s="60" t="s">
        <v>184</v>
      </c>
      <c r="H14" s="61" t="s">
        <v>185</v>
      </c>
      <c r="I14" s="62" t="s">
        <v>154</v>
      </c>
      <c r="J14" s="62" t="s">
        <v>154</v>
      </c>
    </row>
    <row r="15" spans="1:10" ht="15.75" x14ac:dyDescent="0.25">
      <c r="A15" s="83" t="str">
        <f t="shared" si="0"/>
        <v>A850 3</v>
      </c>
      <c r="B15" s="81">
        <v>3</v>
      </c>
      <c r="C15" s="58" t="s">
        <v>40</v>
      </c>
      <c r="D15" s="58" t="s">
        <v>652</v>
      </c>
      <c r="E15" s="59" t="s">
        <v>197</v>
      </c>
      <c r="F15" s="59" t="s">
        <v>198</v>
      </c>
      <c r="G15" s="60" t="s">
        <v>199</v>
      </c>
      <c r="H15" s="61" t="s">
        <v>200</v>
      </c>
      <c r="I15" s="62" t="s">
        <v>154</v>
      </c>
      <c r="J15" s="62" t="s">
        <v>155</v>
      </c>
    </row>
    <row r="16" spans="1:10" ht="15.75" x14ac:dyDescent="0.25">
      <c r="A16" s="83" t="str">
        <f t="shared" si="0"/>
        <v>A850 4</v>
      </c>
      <c r="B16" s="81">
        <v>4</v>
      </c>
      <c r="C16" s="58" t="s">
        <v>40</v>
      </c>
      <c r="D16" s="58" t="s">
        <v>652</v>
      </c>
      <c r="E16" s="59" t="s">
        <v>800</v>
      </c>
      <c r="F16" s="59" t="s">
        <v>195</v>
      </c>
      <c r="G16" s="60" t="s">
        <v>801</v>
      </c>
      <c r="H16" s="61" t="s">
        <v>802</v>
      </c>
      <c r="I16" s="62" t="s">
        <v>154</v>
      </c>
      <c r="J16" s="62" t="s">
        <v>154</v>
      </c>
    </row>
    <row r="17" spans="1:10" ht="15.75" x14ac:dyDescent="0.25">
      <c r="A17" s="83" t="str">
        <f t="shared" si="0"/>
        <v>A850 1</v>
      </c>
      <c r="B17" s="81">
        <v>1</v>
      </c>
      <c r="C17" s="58" t="s">
        <v>40</v>
      </c>
      <c r="D17" s="58" t="s">
        <v>652</v>
      </c>
      <c r="E17" s="59" t="s">
        <v>190</v>
      </c>
      <c r="F17" s="59" t="s">
        <v>191</v>
      </c>
      <c r="G17" s="60" t="s">
        <v>192</v>
      </c>
      <c r="H17" s="61" t="s">
        <v>1028</v>
      </c>
      <c r="I17" s="62" t="s">
        <v>154</v>
      </c>
      <c r="J17" s="62" t="s">
        <v>155</v>
      </c>
    </row>
    <row r="18" spans="1:10" ht="15.75" x14ac:dyDescent="0.25">
      <c r="A18" s="83" t="str">
        <f>C18 &amp; " " &amp; B18</f>
        <v>A850 2</v>
      </c>
      <c r="B18" s="81">
        <v>2</v>
      </c>
      <c r="C18" s="58" t="s">
        <v>40</v>
      </c>
      <c r="D18" s="58" t="s">
        <v>652</v>
      </c>
      <c r="E18" s="64" t="s">
        <v>803</v>
      </c>
      <c r="F18" s="63" t="s">
        <v>195</v>
      </c>
      <c r="G18" s="60" t="s">
        <v>804</v>
      </c>
      <c r="H18" s="64" t="s">
        <v>196</v>
      </c>
      <c r="I18" s="64" t="s">
        <v>154</v>
      </c>
      <c r="J18" s="64" t="s">
        <v>154</v>
      </c>
    </row>
    <row r="19" spans="1:10" ht="15.75" x14ac:dyDescent="0.25">
      <c r="A19" s="83" t="str">
        <f t="shared" si="0"/>
        <v>B040 2</v>
      </c>
      <c r="B19" s="81">
        <v>2</v>
      </c>
      <c r="C19" s="58" t="s">
        <v>41</v>
      </c>
      <c r="D19" s="58" t="s">
        <v>653</v>
      </c>
      <c r="E19" s="59" t="s">
        <v>205</v>
      </c>
      <c r="F19" s="59" t="s">
        <v>206</v>
      </c>
      <c r="G19" s="60" t="s">
        <v>207</v>
      </c>
      <c r="H19" s="61" t="s">
        <v>208</v>
      </c>
      <c r="I19" s="62" t="s">
        <v>154</v>
      </c>
      <c r="J19" s="62" t="s">
        <v>155</v>
      </c>
    </row>
    <row r="20" spans="1:10" ht="15.75" x14ac:dyDescent="0.25">
      <c r="A20" s="83" t="str">
        <f t="shared" si="0"/>
        <v>B040 1</v>
      </c>
      <c r="B20" s="81">
        <v>1</v>
      </c>
      <c r="C20" s="58" t="s">
        <v>41</v>
      </c>
      <c r="D20" s="58" t="s">
        <v>653</v>
      </c>
      <c r="E20" s="59" t="s">
        <v>201</v>
      </c>
      <c r="F20" s="59" t="s">
        <v>202</v>
      </c>
      <c r="G20" s="60" t="s">
        <v>203</v>
      </c>
      <c r="H20" s="61" t="s">
        <v>204</v>
      </c>
      <c r="I20" s="62" t="s">
        <v>154</v>
      </c>
      <c r="J20" s="62" t="s">
        <v>155</v>
      </c>
    </row>
    <row r="21" spans="1:10" ht="15.75" x14ac:dyDescent="0.25">
      <c r="A21" s="83" t="str">
        <f t="shared" si="0"/>
        <v>C050 1</v>
      </c>
      <c r="B21" s="81">
        <v>1</v>
      </c>
      <c r="C21" s="58" t="s">
        <v>42</v>
      </c>
      <c r="D21" s="58" t="s">
        <v>654</v>
      </c>
      <c r="E21" s="59" t="s">
        <v>209</v>
      </c>
      <c r="F21" s="59" t="s">
        <v>210</v>
      </c>
      <c r="G21" s="60" t="s">
        <v>211</v>
      </c>
      <c r="H21" s="61" t="s">
        <v>212</v>
      </c>
      <c r="I21" s="62" t="s">
        <v>154</v>
      </c>
      <c r="J21" s="62" t="s">
        <v>155</v>
      </c>
    </row>
    <row r="22" spans="1:10" ht="15.75" x14ac:dyDescent="0.25">
      <c r="A22" s="83" t="str">
        <f t="shared" si="0"/>
        <v>D050 3</v>
      </c>
      <c r="B22" s="81">
        <v>3</v>
      </c>
      <c r="C22" s="58" t="s">
        <v>43</v>
      </c>
      <c r="D22" s="58" t="s">
        <v>655</v>
      </c>
      <c r="E22" s="59" t="s">
        <v>800</v>
      </c>
      <c r="F22" s="59" t="s">
        <v>195</v>
      </c>
      <c r="G22" s="60" t="s">
        <v>801</v>
      </c>
      <c r="H22" s="61" t="s">
        <v>802</v>
      </c>
      <c r="I22" s="62" t="s">
        <v>154</v>
      </c>
      <c r="J22" s="62" t="s">
        <v>154</v>
      </c>
    </row>
    <row r="23" spans="1:10" ht="15.75" x14ac:dyDescent="0.25">
      <c r="A23" s="83" t="str">
        <f t="shared" si="0"/>
        <v>D050 1</v>
      </c>
      <c r="B23" s="81">
        <v>1</v>
      </c>
      <c r="C23" s="58" t="s">
        <v>43</v>
      </c>
      <c r="D23" s="58" t="s">
        <v>655</v>
      </c>
      <c r="E23" s="59" t="s">
        <v>190</v>
      </c>
      <c r="F23" s="59" t="s">
        <v>191</v>
      </c>
      <c r="G23" s="60" t="s">
        <v>192</v>
      </c>
      <c r="H23" s="61" t="s">
        <v>1028</v>
      </c>
      <c r="I23" s="62" t="s">
        <v>154</v>
      </c>
      <c r="J23" s="62" t="s">
        <v>155</v>
      </c>
    </row>
    <row r="24" spans="1:10" ht="15.75" x14ac:dyDescent="0.25">
      <c r="A24" s="83" t="str">
        <f t="shared" si="0"/>
        <v>D050 2</v>
      </c>
      <c r="B24" s="81">
        <v>2</v>
      </c>
      <c r="C24" s="58" t="s">
        <v>43</v>
      </c>
      <c r="D24" s="58" t="s">
        <v>655</v>
      </c>
      <c r="E24" s="59" t="s">
        <v>803</v>
      </c>
      <c r="F24" s="59" t="s">
        <v>195</v>
      </c>
      <c r="G24" s="60" t="s">
        <v>804</v>
      </c>
      <c r="H24" s="61" t="s">
        <v>196</v>
      </c>
      <c r="I24" s="62" t="s">
        <v>154</v>
      </c>
      <c r="J24" s="62" t="s">
        <v>154</v>
      </c>
    </row>
    <row r="25" spans="1:10" ht="15.75" x14ac:dyDescent="0.25">
      <c r="A25" s="83" t="str">
        <f t="shared" si="0"/>
        <v>D100 4</v>
      </c>
      <c r="B25" s="81">
        <v>4</v>
      </c>
      <c r="C25" s="58" t="s">
        <v>44</v>
      </c>
      <c r="D25" s="58" t="s">
        <v>656</v>
      </c>
      <c r="E25" s="59" t="s">
        <v>221</v>
      </c>
      <c r="F25" s="59" t="s">
        <v>222</v>
      </c>
      <c r="G25" s="60" t="s">
        <v>223</v>
      </c>
      <c r="H25" s="61" t="s">
        <v>224</v>
      </c>
      <c r="I25" s="62" t="s">
        <v>154</v>
      </c>
      <c r="J25" s="62" t="s">
        <v>154</v>
      </c>
    </row>
    <row r="26" spans="1:10" ht="15.75" x14ac:dyDescent="0.25">
      <c r="A26" s="83" t="str">
        <f t="shared" si="0"/>
        <v>D100 1</v>
      </c>
      <c r="B26" s="81">
        <v>1</v>
      </c>
      <c r="C26" s="58" t="s">
        <v>44</v>
      </c>
      <c r="D26" s="58" t="s">
        <v>656</v>
      </c>
      <c r="E26" s="59" t="s">
        <v>213</v>
      </c>
      <c r="F26" s="59" t="s">
        <v>214</v>
      </c>
      <c r="G26" s="60" t="s">
        <v>215</v>
      </c>
      <c r="H26" s="61" t="s">
        <v>216</v>
      </c>
      <c r="I26" s="62" t="s">
        <v>155</v>
      </c>
      <c r="J26" s="62" t="s">
        <v>154</v>
      </c>
    </row>
    <row r="27" spans="1:10" ht="15.75" x14ac:dyDescent="0.25">
      <c r="A27" s="83" t="str">
        <f t="shared" si="0"/>
        <v>D100 3</v>
      </c>
      <c r="B27" s="81">
        <v>3</v>
      </c>
      <c r="C27" s="58" t="s">
        <v>44</v>
      </c>
      <c r="D27" s="58" t="s">
        <v>656</v>
      </c>
      <c r="E27" s="59" t="s">
        <v>805</v>
      </c>
      <c r="F27" s="59" t="s">
        <v>806</v>
      </c>
      <c r="G27" s="60" t="s">
        <v>807</v>
      </c>
      <c r="H27" s="61" t="s">
        <v>808</v>
      </c>
      <c r="I27" s="62" t="s">
        <v>155</v>
      </c>
      <c r="J27" s="62" t="s">
        <v>154</v>
      </c>
    </row>
    <row r="28" spans="1:10" ht="15.75" x14ac:dyDescent="0.25">
      <c r="A28" s="83" t="str">
        <f t="shared" si="0"/>
        <v>D100 2</v>
      </c>
      <c r="B28" s="81">
        <v>2</v>
      </c>
      <c r="C28" s="58" t="s">
        <v>44</v>
      </c>
      <c r="D28" s="58" t="s">
        <v>656</v>
      </c>
      <c r="E28" s="59" t="s">
        <v>217</v>
      </c>
      <c r="F28" s="59" t="s">
        <v>218</v>
      </c>
      <c r="G28" s="60" t="s">
        <v>219</v>
      </c>
      <c r="H28" s="61" t="s">
        <v>220</v>
      </c>
      <c r="I28" s="62" t="s">
        <v>155</v>
      </c>
      <c r="J28" s="62" t="s">
        <v>154</v>
      </c>
    </row>
    <row r="29" spans="1:10" ht="15.75" x14ac:dyDescent="0.25">
      <c r="A29" s="83" t="str">
        <f t="shared" si="0"/>
        <v>D200 3</v>
      </c>
      <c r="B29" s="81">
        <v>3</v>
      </c>
      <c r="C29" s="58" t="s">
        <v>46</v>
      </c>
      <c r="D29" s="58" t="s">
        <v>657</v>
      </c>
      <c r="E29" s="59" t="s">
        <v>800</v>
      </c>
      <c r="F29" s="59" t="s">
        <v>195</v>
      </c>
      <c r="G29" s="60" t="s">
        <v>801</v>
      </c>
      <c r="H29" s="61" t="s">
        <v>802</v>
      </c>
      <c r="I29" s="62" t="s">
        <v>154</v>
      </c>
      <c r="J29" s="62" t="s">
        <v>154</v>
      </c>
    </row>
    <row r="30" spans="1:10" ht="15.75" x14ac:dyDescent="0.25">
      <c r="A30" s="83" t="str">
        <f t="shared" si="0"/>
        <v>D200 1</v>
      </c>
      <c r="B30" s="81">
        <v>1</v>
      </c>
      <c r="C30" s="58" t="s">
        <v>46</v>
      </c>
      <c r="D30" s="58" t="s">
        <v>657</v>
      </c>
      <c r="E30" s="59" t="s">
        <v>190</v>
      </c>
      <c r="F30" s="59" t="s">
        <v>191</v>
      </c>
      <c r="G30" s="60" t="s">
        <v>192</v>
      </c>
      <c r="H30" s="61" t="s">
        <v>1028</v>
      </c>
      <c r="I30" s="62" t="s">
        <v>154</v>
      </c>
      <c r="J30" s="62" t="s">
        <v>155</v>
      </c>
    </row>
    <row r="31" spans="1:10" ht="15.75" x14ac:dyDescent="0.25">
      <c r="A31" s="83" t="str">
        <f t="shared" si="0"/>
        <v>D200 2</v>
      </c>
      <c r="B31" s="81">
        <v>2</v>
      </c>
      <c r="C31" s="58" t="s">
        <v>46</v>
      </c>
      <c r="D31" s="58" t="s">
        <v>657</v>
      </c>
      <c r="E31" s="59" t="s">
        <v>803</v>
      </c>
      <c r="F31" s="59" t="s">
        <v>195</v>
      </c>
      <c r="G31" s="60" t="s">
        <v>804</v>
      </c>
      <c r="H31" s="61" t="s">
        <v>196</v>
      </c>
      <c r="I31" s="62" t="s">
        <v>154</v>
      </c>
      <c r="J31" s="62" t="s">
        <v>154</v>
      </c>
    </row>
    <row r="32" spans="1:10" ht="15.75" x14ac:dyDescent="0.25">
      <c r="A32" s="83" t="str">
        <f t="shared" si="0"/>
        <v>D250 2</v>
      </c>
      <c r="B32" s="81">
        <v>2</v>
      </c>
      <c r="C32" s="58" t="s">
        <v>47</v>
      </c>
      <c r="D32" s="58" t="s">
        <v>658</v>
      </c>
      <c r="E32" s="59" t="s">
        <v>229</v>
      </c>
      <c r="F32" s="59" t="s">
        <v>230</v>
      </c>
      <c r="G32" s="60" t="s">
        <v>231</v>
      </c>
      <c r="H32" s="61" t="s">
        <v>232</v>
      </c>
      <c r="I32" s="62" t="s">
        <v>154</v>
      </c>
      <c r="J32" s="62" t="s">
        <v>155</v>
      </c>
    </row>
    <row r="33" spans="1:10" ht="15.75" x14ac:dyDescent="0.25">
      <c r="A33" s="83" t="str">
        <f t="shared" si="0"/>
        <v>D250 1</v>
      </c>
      <c r="B33" s="81">
        <v>1</v>
      </c>
      <c r="C33" s="58" t="s">
        <v>47</v>
      </c>
      <c r="D33" s="58" t="s">
        <v>658</v>
      </c>
      <c r="E33" s="59" t="s">
        <v>225</v>
      </c>
      <c r="F33" s="59" t="s">
        <v>226</v>
      </c>
      <c r="G33" s="60" t="s">
        <v>227</v>
      </c>
      <c r="H33" s="61" t="s">
        <v>228</v>
      </c>
      <c r="I33" s="62" t="s">
        <v>154</v>
      </c>
      <c r="J33" s="62" t="s">
        <v>155</v>
      </c>
    </row>
    <row r="34" spans="1:10" ht="15.75" x14ac:dyDescent="0.25">
      <c r="A34" s="83" t="str">
        <f t="shared" si="0"/>
        <v>D300 3</v>
      </c>
      <c r="B34" s="81">
        <v>3</v>
      </c>
      <c r="C34" s="58" t="s">
        <v>118</v>
      </c>
      <c r="D34" s="58" t="s">
        <v>659</v>
      </c>
      <c r="E34" s="59" t="s">
        <v>233</v>
      </c>
      <c r="F34" s="59" t="s">
        <v>234</v>
      </c>
      <c r="G34" s="60" t="s">
        <v>235</v>
      </c>
      <c r="H34" s="61" t="s">
        <v>236</v>
      </c>
      <c r="I34" s="62" t="s">
        <v>154</v>
      </c>
      <c r="J34" s="62" t="s">
        <v>155</v>
      </c>
    </row>
    <row r="35" spans="1:10" ht="15.75" x14ac:dyDescent="0.25">
      <c r="A35" s="83" t="str">
        <f t="shared" si="0"/>
        <v>D300 5</v>
      </c>
      <c r="B35" s="81">
        <v>5</v>
      </c>
      <c r="C35" s="58" t="s">
        <v>118</v>
      </c>
      <c r="D35" s="58" t="s">
        <v>659</v>
      </c>
      <c r="E35" s="59" t="s">
        <v>800</v>
      </c>
      <c r="F35" s="59" t="s">
        <v>195</v>
      </c>
      <c r="G35" s="60" t="s">
        <v>801</v>
      </c>
      <c r="H35" s="61" t="s">
        <v>802</v>
      </c>
      <c r="I35" s="62" t="s">
        <v>154</v>
      </c>
      <c r="J35" s="62" t="s">
        <v>154</v>
      </c>
    </row>
    <row r="36" spans="1:10" ht="15.75" x14ac:dyDescent="0.25">
      <c r="A36" s="83" t="str">
        <f t="shared" si="0"/>
        <v>D300 1</v>
      </c>
      <c r="B36" s="81">
        <v>1</v>
      </c>
      <c r="C36" s="58" t="s">
        <v>118</v>
      </c>
      <c r="D36" s="58" t="s">
        <v>659</v>
      </c>
      <c r="E36" s="59" t="s">
        <v>190</v>
      </c>
      <c r="F36" s="59" t="s">
        <v>191</v>
      </c>
      <c r="G36" s="60" t="s">
        <v>192</v>
      </c>
      <c r="H36" s="61" t="s">
        <v>1028</v>
      </c>
      <c r="I36" s="62" t="s">
        <v>154</v>
      </c>
      <c r="J36" s="62" t="s">
        <v>155</v>
      </c>
    </row>
    <row r="37" spans="1:10" ht="15.75" x14ac:dyDescent="0.25">
      <c r="A37" s="83" t="str">
        <f t="shared" si="0"/>
        <v>D300 4</v>
      </c>
      <c r="B37" s="81">
        <v>4</v>
      </c>
      <c r="C37" s="58" t="s">
        <v>118</v>
      </c>
      <c r="D37" s="58" t="s">
        <v>659</v>
      </c>
      <c r="E37" s="59" t="s">
        <v>237</v>
      </c>
      <c r="F37" s="59" t="s">
        <v>195</v>
      </c>
      <c r="G37" s="60" t="s">
        <v>238</v>
      </c>
      <c r="H37" s="61">
        <v>8035420360</v>
      </c>
      <c r="I37" s="62" t="s">
        <v>154</v>
      </c>
      <c r="J37" s="62" t="s">
        <v>155</v>
      </c>
    </row>
    <row r="38" spans="1:10" ht="15.75" x14ac:dyDescent="0.25">
      <c r="A38" s="83" t="str">
        <f t="shared" si="0"/>
        <v>D300 2</v>
      </c>
      <c r="B38" s="81">
        <v>2</v>
      </c>
      <c r="C38" s="58" t="s">
        <v>118</v>
      </c>
      <c r="D38" s="58" t="s">
        <v>659</v>
      </c>
      <c r="E38" s="59" t="s">
        <v>803</v>
      </c>
      <c r="F38" s="59" t="s">
        <v>195</v>
      </c>
      <c r="G38" s="60" t="s">
        <v>804</v>
      </c>
      <c r="H38" s="61" t="s">
        <v>196</v>
      </c>
      <c r="I38" s="62" t="s">
        <v>154</v>
      </c>
      <c r="J38" s="62" t="s">
        <v>154</v>
      </c>
    </row>
    <row r="39" spans="1:10" ht="15.75" x14ac:dyDescent="0.25">
      <c r="A39" s="83" t="str">
        <f t="shared" si="0"/>
        <v>D500 3</v>
      </c>
      <c r="B39" s="81">
        <v>3</v>
      </c>
      <c r="C39" s="58" t="s">
        <v>48</v>
      </c>
      <c r="D39" s="58" t="s">
        <v>660</v>
      </c>
      <c r="E39" s="59" t="s">
        <v>800</v>
      </c>
      <c r="F39" s="59" t="s">
        <v>195</v>
      </c>
      <c r="G39" s="60" t="s">
        <v>801</v>
      </c>
      <c r="H39" s="61" t="s">
        <v>802</v>
      </c>
      <c r="I39" s="62" t="s">
        <v>154</v>
      </c>
      <c r="J39" s="62" t="s">
        <v>154</v>
      </c>
    </row>
    <row r="40" spans="1:10" ht="15.75" x14ac:dyDescent="0.25">
      <c r="A40" s="83" t="str">
        <f t="shared" si="0"/>
        <v>D500 1</v>
      </c>
      <c r="B40" s="81">
        <v>1</v>
      </c>
      <c r="C40" s="58" t="s">
        <v>48</v>
      </c>
      <c r="D40" s="58" t="s">
        <v>660</v>
      </c>
      <c r="E40" s="59" t="s">
        <v>1029</v>
      </c>
      <c r="F40" s="59" t="s">
        <v>191</v>
      </c>
      <c r="G40" s="60" t="s">
        <v>1030</v>
      </c>
      <c r="H40" s="61" t="s">
        <v>1028</v>
      </c>
      <c r="I40" s="62" t="s">
        <v>154</v>
      </c>
      <c r="J40" s="62" t="s">
        <v>155</v>
      </c>
    </row>
    <row r="41" spans="1:10" ht="15.75" x14ac:dyDescent="0.25">
      <c r="A41" s="83" t="str">
        <f t="shared" si="0"/>
        <v>D500 2</v>
      </c>
      <c r="B41" s="81">
        <v>2</v>
      </c>
      <c r="C41" s="58" t="s">
        <v>48</v>
      </c>
      <c r="D41" s="58" t="s">
        <v>660</v>
      </c>
      <c r="E41" s="59" t="s">
        <v>803</v>
      </c>
      <c r="F41" s="59" t="s">
        <v>195</v>
      </c>
      <c r="G41" s="60" t="s">
        <v>804</v>
      </c>
      <c r="H41" s="61" t="s">
        <v>196</v>
      </c>
      <c r="I41" s="62" t="s">
        <v>154</v>
      </c>
      <c r="J41" s="62" t="s">
        <v>154</v>
      </c>
    </row>
    <row r="42" spans="1:10" ht="15.75" x14ac:dyDescent="0.25">
      <c r="A42" s="83" t="str">
        <f t="shared" si="0"/>
        <v>E080 1</v>
      </c>
      <c r="B42" s="81">
        <v>1</v>
      </c>
      <c r="C42" s="58" t="s">
        <v>50</v>
      </c>
      <c r="D42" s="58" t="s">
        <v>662</v>
      </c>
      <c r="E42" s="59" t="s">
        <v>239</v>
      </c>
      <c r="F42" s="59" t="s">
        <v>240</v>
      </c>
      <c r="G42" s="60" t="s">
        <v>241</v>
      </c>
      <c r="H42" s="61" t="s">
        <v>242</v>
      </c>
      <c r="I42" s="62" t="s">
        <v>154</v>
      </c>
      <c r="J42" s="62" t="s">
        <v>155</v>
      </c>
    </row>
    <row r="43" spans="1:10" ht="15.75" x14ac:dyDescent="0.25">
      <c r="A43" s="83" t="str">
        <f t="shared" si="0"/>
        <v>E120 1</v>
      </c>
      <c r="B43" s="81">
        <v>1</v>
      </c>
      <c r="C43" s="58" t="s">
        <v>51</v>
      </c>
      <c r="D43" s="58" t="s">
        <v>663</v>
      </c>
      <c r="E43" s="59" t="s">
        <v>243</v>
      </c>
      <c r="F43" s="59" t="s">
        <v>244</v>
      </c>
      <c r="G43" s="60" t="s">
        <v>245</v>
      </c>
      <c r="H43" s="61" t="s">
        <v>246</v>
      </c>
      <c r="I43" s="62" t="s">
        <v>154</v>
      </c>
      <c r="J43" s="62" t="s">
        <v>155</v>
      </c>
    </row>
    <row r="44" spans="1:10" ht="15.75" x14ac:dyDescent="0.25">
      <c r="A44" s="83" t="str">
        <f t="shared" si="0"/>
        <v>E160 3</v>
      </c>
      <c r="B44" s="81">
        <v>3</v>
      </c>
      <c r="C44" s="58" t="s">
        <v>52</v>
      </c>
      <c r="D44" s="58" t="s">
        <v>664</v>
      </c>
      <c r="E44" s="64" t="s">
        <v>254</v>
      </c>
      <c r="F44" s="63" t="s">
        <v>255</v>
      </c>
      <c r="G44" s="60" t="s">
        <v>256</v>
      </c>
      <c r="H44" s="64" t="s">
        <v>257</v>
      </c>
      <c r="I44" s="64" t="s">
        <v>154</v>
      </c>
      <c r="J44" s="64" t="s">
        <v>155</v>
      </c>
    </row>
    <row r="45" spans="1:10" ht="15.75" x14ac:dyDescent="0.25">
      <c r="A45" s="83" t="str">
        <f t="shared" si="0"/>
        <v>E160 2</v>
      </c>
      <c r="B45" s="81">
        <v>2</v>
      </c>
      <c r="C45" s="58" t="s">
        <v>52</v>
      </c>
      <c r="D45" s="58" t="s">
        <v>664</v>
      </c>
      <c r="E45" s="64" t="s">
        <v>250</v>
      </c>
      <c r="F45" s="63" t="s">
        <v>240</v>
      </c>
      <c r="G45" s="60" t="s">
        <v>252</v>
      </c>
      <c r="H45" s="64" t="s">
        <v>253</v>
      </c>
      <c r="I45" s="64" t="s">
        <v>154</v>
      </c>
      <c r="J45" s="64" t="s">
        <v>154</v>
      </c>
    </row>
    <row r="46" spans="1:10" ht="15.75" x14ac:dyDescent="0.25">
      <c r="A46" s="83" t="str">
        <f t="shared" si="0"/>
        <v>E160 7</v>
      </c>
      <c r="B46" s="81">
        <v>7</v>
      </c>
      <c r="C46" s="58" t="s">
        <v>52</v>
      </c>
      <c r="D46" s="58" t="s">
        <v>664</v>
      </c>
      <c r="E46" s="64" t="s">
        <v>809</v>
      </c>
      <c r="F46" s="63" t="s">
        <v>810</v>
      </c>
      <c r="G46" s="60" t="s">
        <v>811</v>
      </c>
      <c r="H46" s="64" t="s">
        <v>812</v>
      </c>
      <c r="I46" s="64" t="s">
        <v>155</v>
      </c>
      <c r="J46" s="64" t="s">
        <v>154</v>
      </c>
    </row>
    <row r="47" spans="1:10" ht="15.75" x14ac:dyDescent="0.25">
      <c r="A47" s="83" t="str">
        <f t="shared" si="0"/>
        <v>E160 1</v>
      </c>
      <c r="B47" s="81">
        <v>1</v>
      </c>
      <c r="C47" s="58" t="s">
        <v>52</v>
      </c>
      <c r="D47" s="58" t="s">
        <v>664</v>
      </c>
      <c r="E47" s="64" t="s">
        <v>247</v>
      </c>
      <c r="F47" s="63" t="s">
        <v>255</v>
      </c>
      <c r="G47" s="60" t="s">
        <v>248</v>
      </c>
      <c r="H47" s="64" t="s">
        <v>249</v>
      </c>
      <c r="I47" s="64" t="s">
        <v>154</v>
      </c>
      <c r="J47" s="64" t="s">
        <v>154</v>
      </c>
    </row>
    <row r="48" spans="1:10" ht="15.75" x14ac:dyDescent="0.25">
      <c r="A48" s="83" t="str">
        <f t="shared" si="0"/>
        <v>E160 6</v>
      </c>
      <c r="B48" s="81">
        <v>6</v>
      </c>
      <c r="C48" s="58" t="s">
        <v>52</v>
      </c>
      <c r="D48" s="58" t="s">
        <v>664</v>
      </c>
      <c r="E48" s="103" t="s">
        <v>267</v>
      </c>
      <c r="F48" s="104" t="s">
        <v>266</v>
      </c>
      <c r="G48" s="60" t="s">
        <v>268</v>
      </c>
      <c r="H48" s="105" t="s">
        <v>269</v>
      </c>
      <c r="I48" s="106" t="s">
        <v>155</v>
      </c>
      <c r="J48" s="106" t="s">
        <v>154</v>
      </c>
    </row>
    <row r="49" spans="1:10" ht="15.75" x14ac:dyDescent="0.25">
      <c r="A49" s="83" t="str">
        <f t="shared" si="0"/>
        <v>E160 4</v>
      </c>
      <c r="B49" s="81">
        <v>4</v>
      </c>
      <c r="C49" s="58" t="s">
        <v>52</v>
      </c>
      <c r="D49" s="58" t="s">
        <v>664</v>
      </c>
      <c r="E49" s="59" t="s">
        <v>258</v>
      </c>
      <c r="F49" s="59" t="s">
        <v>259</v>
      </c>
      <c r="G49" s="60" t="s">
        <v>260</v>
      </c>
      <c r="H49" s="61" t="s">
        <v>261</v>
      </c>
      <c r="I49" s="62" t="s">
        <v>155</v>
      </c>
      <c r="J49" s="62" t="s">
        <v>155</v>
      </c>
    </row>
    <row r="50" spans="1:10" ht="15.75" x14ac:dyDescent="0.25">
      <c r="A50" s="83" t="str">
        <f t="shared" si="0"/>
        <v>E160 5</v>
      </c>
      <c r="B50" s="81">
        <v>5</v>
      </c>
      <c r="C50" s="58" t="s">
        <v>52</v>
      </c>
      <c r="D50" s="58" t="s">
        <v>664</v>
      </c>
      <c r="E50" s="59" t="s">
        <v>262</v>
      </c>
      <c r="F50" s="59" t="s">
        <v>263</v>
      </c>
      <c r="G50" s="60" t="s">
        <v>264</v>
      </c>
      <c r="H50" s="61" t="s">
        <v>265</v>
      </c>
      <c r="I50" s="62" t="s">
        <v>154</v>
      </c>
      <c r="J50" s="62" t="s">
        <v>155</v>
      </c>
    </row>
    <row r="51" spans="1:10" ht="15.75" x14ac:dyDescent="0.25">
      <c r="A51" s="83" t="str">
        <f t="shared" si="0"/>
        <v>E190 1</v>
      </c>
      <c r="B51" s="81">
        <v>1</v>
      </c>
      <c r="C51" s="58" t="s">
        <v>894</v>
      </c>
      <c r="D51" s="58" t="s">
        <v>1031</v>
      </c>
      <c r="E51" s="59" t="s">
        <v>1032</v>
      </c>
      <c r="F51" s="59" t="s">
        <v>473</v>
      </c>
      <c r="G51" s="60" t="s">
        <v>1033</v>
      </c>
      <c r="H51" s="61" t="s">
        <v>1034</v>
      </c>
      <c r="I51" s="62"/>
      <c r="J51" s="62"/>
    </row>
    <row r="52" spans="1:10" ht="15.75" x14ac:dyDescent="0.25">
      <c r="A52" s="83" t="str">
        <f t="shared" si="0"/>
        <v>E200 3</v>
      </c>
      <c r="B52" s="81">
        <v>3</v>
      </c>
      <c r="C52" s="58" t="s">
        <v>53</v>
      </c>
      <c r="D52" s="58" t="s">
        <v>667</v>
      </c>
      <c r="E52" s="65" t="s">
        <v>277</v>
      </c>
      <c r="F52" s="65" t="s">
        <v>278</v>
      </c>
      <c r="G52" s="66" t="s">
        <v>279</v>
      </c>
      <c r="H52" s="67" t="s">
        <v>280</v>
      </c>
      <c r="I52" s="68" t="s">
        <v>154</v>
      </c>
      <c r="J52" s="68" t="s">
        <v>155</v>
      </c>
    </row>
    <row r="53" spans="1:10" ht="15.75" x14ac:dyDescent="0.25">
      <c r="A53" s="83" t="str">
        <f t="shared" si="0"/>
        <v>E200 1</v>
      </c>
      <c r="B53" s="81">
        <v>1</v>
      </c>
      <c r="C53" s="58" t="s">
        <v>53</v>
      </c>
      <c r="D53" s="58" t="s">
        <v>667</v>
      </c>
      <c r="E53" s="65" t="s">
        <v>270</v>
      </c>
      <c r="F53" s="65" t="s">
        <v>214</v>
      </c>
      <c r="G53" s="66" t="s">
        <v>271</v>
      </c>
      <c r="H53" s="67" t="s">
        <v>272</v>
      </c>
      <c r="I53" s="68" t="s">
        <v>154</v>
      </c>
      <c r="J53" s="68" t="s">
        <v>155</v>
      </c>
    </row>
    <row r="54" spans="1:10" ht="15.75" x14ac:dyDescent="0.25">
      <c r="A54" s="83" t="str">
        <f t="shared" si="0"/>
        <v>E200 2</v>
      </c>
      <c r="B54" s="81">
        <v>2</v>
      </c>
      <c r="C54" s="58" t="s">
        <v>53</v>
      </c>
      <c r="D54" s="58" t="s">
        <v>667</v>
      </c>
      <c r="E54" s="69" t="s">
        <v>273</v>
      </c>
      <c r="F54" s="69" t="s">
        <v>274</v>
      </c>
      <c r="G54" s="70" t="s">
        <v>275</v>
      </c>
      <c r="H54" s="71" t="s">
        <v>276</v>
      </c>
      <c r="I54" s="72" t="s">
        <v>154</v>
      </c>
      <c r="J54" s="72" t="s">
        <v>155</v>
      </c>
    </row>
    <row r="55" spans="1:10" ht="15.75" x14ac:dyDescent="0.25">
      <c r="A55" s="83" t="str">
        <f t="shared" si="0"/>
        <v>E200 4</v>
      </c>
      <c r="B55" s="81">
        <v>4</v>
      </c>
      <c r="C55" s="58" t="s">
        <v>53</v>
      </c>
      <c r="D55" s="58" t="s">
        <v>667</v>
      </c>
      <c r="E55" s="59" t="s">
        <v>281</v>
      </c>
      <c r="F55" s="69" t="s">
        <v>282</v>
      </c>
      <c r="G55" s="69" t="s">
        <v>283</v>
      </c>
      <c r="H55" s="71" t="s">
        <v>284</v>
      </c>
      <c r="I55" s="72" t="s">
        <v>154</v>
      </c>
      <c r="J55" s="72" t="s">
        <v>155</v>
      </c>
    </row>
    <row r="56" spans="1:10" ht="15.75" x14ac:dyDescent="0.25">
      <c r="A56" s="83" t="str">
        <f t="shared" si="0"/>
        <v>E210 1</v>
      </c>
      <c r="B56" s="81">
        <v>1</v>
      </c>
      <c r="C56" s="58" t="s">
        <v>54</v>
      </c>
      <c r="D56" s="58" t="s">
        <v>668</v>
      </c>
      <c r="E56" s="69" t="s">
        <v>781</v>
      </c>
      <c r="F56" s="69" t="s">
        <v>285</v>
      </c>
      <c r="G56" s="69" t="s">
        <v>782</v>
      </c>
      <c r="H56" s="71" t="s">
        <v>286</v>
      </c>
      <c r="I56" s="72" t="s">
        <v>154</v>
      </c>
      <c r="J56" s="72" t="s">
        <v>155</v>
      </c>
    </row>
    <row r="57" spans="1:10" ht="15.75" x14ac:dyDescent="0.25">
      <c r="A57" s="83" t="str">
        <f t="shared" si="0"/>
        <v>E210 2</v>
      </c>
      <c r="B57" s="81">
        <v>2</v>
      </c>
      <c r="C57" s="58" t="s">
        <v>54</v>
      </c>
      <c r="D57" s="58" t="s">
        <v>668</v>
      </c>
      <c r="E57" s="69" t="s">
        <v>287</v>
      </c>
      <c r="F57" s="69" t="s">
        <v>288</v>
      </c>
      <c r="G57" s="69" t="s">
        <v>289</v>
      </c>
      <c r="H57" s="71" t="s">
        <v>286</v>
      </c>
      <c r="I57" s="72" t="s">
        <v>154</v>
      </c>
      <c r="J57" s="72" t="s">
        <v>155</v>
      </c>
    </row>
    <row r="58" spans="1:10" ht="15.75" x14ac:dyDescent="0.25">
      <c r="A58" s="83" t="str">
        <f t="shared" si="0"/>
        <v>E230 1</v>
      </c>
      <c r="B58" s="81">
        <v>1</v>
      </c>
      <c r="C58" s="58" t="s">
        <v>55</v>
      </c>
      <c r="D58" s="58" t="s">
        <v>669</v>
      </c>
      <c r="E58" s="59" t="s">
        <v>290</v>
      </c>
      <c r="F58" s="59" t="s">
        <v>291</v>
      </c>
      <c r="G58" s="60" t="s">
        <v>292</v>
      </c>
      <c r="H58" s="61" t="s">
        <v>293</v>
      </c>
      <c r="I58" s="62" t="s">
        <v>154</v>
      </c>
      <c r="J58" s="62" t="s">
        <v>154</v>
      </c>
    </row>
    <row r="59" spans="1:10" ht="15.75" x14ac:dyDescent="0.25">
      <c r="A59" s="83" t="str">
        <f t="shared" si="0"/>
        <v>E230 2</v>
      </c>
      <c r="B59" s="81">
        <v>2</v>
      </c>
      <c r="C59" s="58" t="s">
        <v>55</v>
      </c>
      <c r="D59" s="58" t="s">
        <v>669</v>
      </c>
      <c r="E59" s="59" t="s">
        <v>294</v>
      </c>
      <c r="F59" s="59" t="s">
        <v>295</v>
      </c>
      <c r="G59" s="60" t="s">
        <v>296</v>
      </c>
      <c r="H59" s="61" t="s">
        <v>813</v>
      </c>
      <c r="I59" s="62" t="s">
        <v>154</v>
      </c>
      <c r="J59" s="62" t="s">
        <v>154</v>
      </c>
    </row>
    <row r="60" spans="1:10" ht="15.75" x14ac:dyDescent="0.25">
      <c r="A60" s="83" t="str">
        <f t="shared" si="0"/>
        <v>E240 2</v>
      </c>
      <c r="B60" s="81">
        <v>2</v>
      </c>
      <c r="C60" s="58" t="s">
        <v>56</v>
      </c>
      <c r="D60" s="58" t="s">
        <v>670</v>
      </c>
      <c r="E60" s="64" t="s">
        <v>301</v>
      </c>
      <c r="F60" s="63" t="s">
        <v>302</v>
      </c>
      <c r="G60" s="60" t="s">
        <v>303</v>
      </c>
      <c r="H60" s="64" t="s">
        <v>304</v>
      </c>
      <c r="I60" s="64" t="s">
        <v>154</v>
      </c>
      <c r="J60" s="64" t="s">
        <v>155</v>
      </c>
    </row>
    <row r="61" spans="1:10" ht="15.75" x14ac:dyDescent="0.25">
      <c r="A61" s="83" t="str">
        <f t="shared" si="0"/>
        <v>E240 1</v>
      </c>
      <c r="B61" s="81">
        <v>1</v>
      </c>
      <c r="C61" s="58" t="s">
        <v>56</v>
      </c>
      <c r="D61" s="58" t="s">
        <v>670</v>
      </c>
      <c r="E61" s="64" t="s">
        <v>297</v>
      </c>
      <c r="F61" s="63" t="s">
        <v>298</v>
      </c>
      <c r="G61" s="60" t="s">
        <v>299</v>
      </c>
      <c r="H61" s="64" t="s">
        <v>300</v>
      </c>
      <c r="I61" s="64" t="s">
        <v>154</v>
      </c>
      <c r="J61" s="64" t="s">
        <v>155</v>
      </c>
    </row>
    <row r="62" spans="1:10" ht="15.75" x14ac:dyDescent="0.25">
      <c r="A62" s="83" t="str">
        <f t="shared" si="0"/>
        <v>E260 4</v>
      </c>
      <c r="B62" s="81">
        <v>4</v>
      </c>
      <c r="C62" s="58" t="s">
        <v>116</v>
      </c>
      <c r="D62" s="58" t="s">
        <v>673</v>
      </c>
      <c r="E62" s="59" t="s">
        <v>309</v>
      </c>
      <c r="F62" s="59" t="s">
        <v>310</v>
      </c>
      <c r="G62" s="60" t="s">
        <v>311</v>
      </c>
      <c r="H62" s="61" t="s">
        <v>312</v>
      </c>
      <c r="I62" s="62" t="s">
        <v>154</v>
      </c>
      <c r="J62" s="62" t="s">
        <v>154</v>
      </c>
    </row>
    <row r="63" spans="1:10" ht="15.75" x14ac:dyDescent="0.25">
      <c r="A63" s="83" t="str">
        <f t="shared" si="0"/>
        <v>E260 5</v>
      </c>
      <c r="B63" s="81">
        <v>5</v>
      </c>
      <c r="C63" s="58" t="s">
        <v>116</v>
      </c>
      <c r="D63" s="58" t="s">
        <v>673</v>
      </c>
      <c r="E63" s="59" t="s">
        <v>800</v>
      </c>
      <c r="F63" s="59" t="s">
        <v>195</v>
      </c>
      <c r="G63" s="60" t="s">
        <v>801</v>
      </c>
      <c r="H63" s="61" t="s">
        <v>802</v>
      </c>
      <c r="I63" s="62" t="s">
        <v>154</v>
      </c>
      <c r="J63" s="62" t="s">
        <v>154</v>
      </c>
    </row>
    <row r="64" spans="1:10" ht="15.75" x14ac:dyDescent="0.25">
      <c r="A64" s="83" t="str">
        <f t="shared" si="0"/>
        <v>E260 6</v>
      </c>
      <c r="B64" s="81">
        <v>6</v>
      </c>
      <c r="C64" s="58" t="s">
        <v>116</v>
      </c>
      <c r="D64" s="58" t="s">
        <v>673</v>
      </c>
      <c r="E64" s="59" t="s">
        <v>1035</v>
      </c>
      <c r="F64" s="59" t="s">
        <v>191</v>
      </c>
      <c r="G64" s="60" t="s">
        <v>1036</v>
      </c>
      <c r="H64" s="61"/>
      <c r="I64" s="62" t="s">
        <v>154</v>
      </c>
      <c r="J64" s="62" t="s">
        <v>154</v>
      </c>
    </row>
    <row r="65" spans="1:10" ht="15.75" x14ac:dyDescent="0.25">
      <c r="A65" s="83" t="str">
        <f t="shared" si="0"/>
        <v>E260 1</v>
      </c>
      <c r="B65" s="81">
        <v>1</v>
      </c>
      <c r="C65" s="58" t="s">
        <v>116</v>
      </c>
      <c r="D65" s="58" t="s">
        <v>673</v>
      </c>
      <c r="E65" s="59" t="s">
        <v>1029</v>
      </c>
      <c r="F65" s="59" t="s">
        <v>191</v>
      </c>
      <c r="G65" s="60" t="s">
        <v>1030</v>
      </c>
      <c r="H65" s="61" t="s">
        <v>193</v>
      </c>
      <c r="I65" s="62" t="s">
        <v>154</v>
      </c>
      <c r="J65" s="62" t="s">
        <v>155</v>
      </c>
    </row>
    <row r="66" spans="1:10" ht="15.75" x14ac:dyDescent="0.25">
      <c r="A66" s="83" t="str">
        <f t="shared" si="0"/>
        <v>E260 2</v>
      </c>
      <c r="B66" s="81">
        <v>2</v>
      </c>
      <c r="C66" s="58" t="s">
        <v>116</v>
      </c>
      <c r="D66" s="58" t="s">
        <v>673</v>
      </c>
      <c r="E66" s="59" t="s">
        <v>803</v>
      </c>
      <c r="F66" s="59" t="s">
        <v>195</v>
      </c>
      <c r="G66" s="60" t="s">
        <v>804</v>
      </c>
      <c r="H66" s="61" t="s">
        <v>196</v>
      </c>
      <c r="I66" s="62" t="s">
        <v>154</v>
      </c>
      <c r="J66" s="62" t="s">
        <v>154</v>
      </c>
    </row>
    <row r="67" spans="1:10" ht="15.75" x14ac:dyDescent="0.25">
      <c r="A67" s="83" t="str">
        <f t="shared" si="0"/>
        <v>E260 3</v>
      </c>
      <c r="B67" s="81">
        <v>3</v>
      </c>
      <c r="C67" s="58" t="s">
        <v>116</v>
      </c>
      <c r="D67" s="58" t="s">
        <v>673</v>
      </c>
      <c r="E67" s="59" t="s">
        <v>305</v>
      </c>
      <c r="F67" s="59" t="s">
        <v>306</v>
      </c>
      <c r="G67" s="60" t="s">
        <v>307</v>
      </c>
      <c r="H67" s="61" t="s">
        <v>308</v>
      </c>
      <c r="I67" s="62" t="s">
        <v>155</v>
      </c>
      <c r="J67" s="62" t="s">
        <v>155</v>
      </c>
    </row>
    <row r="68" spans="1:10" ht="15.75" x14ac:dyDescent="0.25">
      <c r="A68" s="83" t="str">
        <f t="shared" ref="A68:A137" si="1">C68 &amp; " " &amp; B68</f>
        <v>E280 1</v>
      </c>
      <c r="B68" s="81">
        <v>1</v>
      </c>
      <c r="C68" s="58" t="s">
        <v>57</v>
      </c>
      <c r="D68" s="58" t="s">
        <v>674</v>
      </c>
      <c r="E68" s="59" t="s">
        <v>313</v>
      </c>
      <c r="F68" s="59" t="s">
        <v>314</v>
      </c>
      <c r="G68" s="60" t="s">
        <v>315</v>
      </c>
      <c r="H68" s="61" t="s">
        <v>316</v>
      </c>
      <c r="I68" s="62" t="s">
        <v>154</v>
      </c>
      <c r="J68" s="62" t="s">
        <v>155</v>
      </c>
    </row>
    <row r="69" spans="1:10" ht="15.75" x14ac:dyDescent="0.25">
      <c r="A69" s="83" t="str">
        <f t="shared" si="1"/>
        <v>E280 2</v>
      </c>
      <c r="B69" s="81">
        <v>2</v>
      </c>
      <c r="C69" s="58" t="s">
        <v>57</v>
      </c>
      <c r="D69" s="58" t="s">
        <v>674</v>
      </c>
      <c r="E69" s="59" t="s">
        <v>317</v>
      </c>
      <c r="F69" s="59" t="s">
        <v>814</v>
      </c>
      <c r="G69" s="60" t="s">
        <v>318</v>
      </c>
      <c r="H69" s="61" t="s">
        <v>319</v>
      </c>
      <c r="I69" s="62" t="s">
        <v>155</v>
      </c>
      <c r="J69" s="62" t="s">
        <v>155</v>
      </c>
    </row>
    <row r="70" spans="1:10" ht="15.75" x14ac:dyDescent="0.25">
      <c r="A70" s="83" t="str">
        <f t="shared" si="1"/>
        <v>E500 1</v>
      </c>
      <c r="B70" s="81">
        <v>1</v>
      </c>
      <c r="C70" s="58" t="s">
        <v>58</v>
      </c>
      <c r="D70" s="58" t="s">
        <v>675</v>
      </c>
      <c r="E70" s="59" t="s">
        <v>320</v>
      </c>
      <c r="F70" s="59" t="s">
        <v>321</v>
      </c>
      <c r="G70" s="60" t="s">
        <v>322</v>
      </c>
      <c r="H70" s="61" t="s">
        <v>323</v>
      </c>
      <c r="I70" s="62" t="s">
        <v>154</v>
      </c>
      <c r="J70" s="62" t="s">
        <v>155</v>
      </c>
    </row>
    <row r="71" spans="1:10" ht="15.75" x14ac:dyDescent="0.25">
      <c r="A71" s="83" t="str">
        <f t="shared" si="1"/>
        <v>E500 2</v>
      </c>
      <c r="B71" s="81">
        <v>2</v>
      </c>
      <c r="C71" s="58" t="s">
        <v>58</v>
      </c>
      <c r="D71" s="58" t="s">
        <v>675</v>
      </c>
      <c r="E71" s="64" t="s">
        <v>815</v>
      </c>
      <c r="F71" s="63" t="s">
        <v>816</v>
      </c>
      <c r="G71" s="60" t="s">
        <v>817</v>
      </c>
      <c r="H71" s="64" t="s">
        <v>818</v>
      </c>
      <c r="I71" s="64" t="s">
        <v>154</v>
      </c>
      <c r="J71" s="64" t="s">
        <v>154</v>
      </c>
    </row>
    <row r="72" spans="1:10" ht="15.75" x14ac:dyDescent="0.25">
      <c r="A72" s="83" t="str">
        <f t="shared" si="1"/>
        <v>E550 1</v>
      </c>
      <c r="B72" s="81">
        <v>1</v>
      </c>
      <c r="C72" s="58" t="s">
        <v>59</v>
      </c>
      <c r="D72" s="58" t="s">
        <v>676</v>
      </c>
      <c r="E72" s="64" t="s">
        <v>324</v>
      </c>
      <c r="F72" s="63" t="s">
        <v>325</v>
      </c>
      <c r="G72" s="60" t="s">
        <v>326</v>
      </c>
      <c r="H72" s="64" t="s">
        <v>327</v>
      </c>
      <c r="I72" s="64" t="s">
        <v>154</v>
      </c>
      <c r="J72" s="64" t="s">
        <v>155</v>
      </c>
    </row>
    <row r="73" spans="1:10" ht="15.75" x14ac:dyDescent="0.25">
      <c r="A73" s="83" t="str">
        <f t="shared" si="1"/>
        <v>F270 2</v>
      </c>
      <c r="B73" s="81">
        <v>2</v>
      </c>
      <c r="C73" s="58" t="s">
        <v>60</v>
      </c>
      <c r="D73" s="58" t="s">
        <v>680</v>
      </c>
      <c r="E73" s="107" t="s">
        <v>331</v>
      </c>
      <c r="F73" s="108" t="s">
        <v>332</v>
      </c>
      <c r="G73" s="109" t="s">
        <v>333</v>
      </c>
      <c r="H73" s="64" t="s">
        <v>334</v>
      </c>
      <c r="I73" s="64" t="s">
        <v>154</v>
      </c>
      <c r="J73" s="64" t="s">
        <v>819</v>
      </c>
    </row>
    <row r="74" spans="1:10" ht="15.75" x14ac:dyDescent="0.25">
      <c r="A74" s="83" t="str">
        <f t="shared" si="1"/>
        <v>F270 1</v>
      </c>
      <c r="B74" s="81">
        <v>1</v>
      </c>
      <c r="C74" s="58" t="s">
        <v>60</v>
      </c>
      <c r="D74" s="58" t="s">
        <v>680</v>
      </c>
      <c r="E74" s="64" t="s">
        <v>328</v>
      </c>
      <c r="F74" s="63" t="s">
        <v>240</v>
      </c>
      <c r="G74" s="73" t="s">
        <v>329</v>
      </c>
      <c r="H74" s="64" t="s">
        <v>330</v>
      </c>
      <c r="I74" s="64" t="s">
        <v>154</v>
      </c>
      <c r="J74" s="64" t="s">
        <v>819</v>
      </c>
    </row>
    <row r="75" spans="1:10" ht="15.75" x14ac:dyDescent="0.25">
      <c r="A75" s="83" t="str">
        <f t="shared" si="1"/>
        <v>F270 3</v>
      </c>
      <c r="B75" s="81">
        <v>3</v>
      </c>
      <c r="C75" s="58" t="s">
        <v>60</v>
      </c>
      <c r="D75" s="58" t="s">
        <v>680</v>
      </c>
      <c r="E75" s="64" t="s">
        <v>820</v>
      </c>
      <c r="F75" s="63" t="s">
        <v>821</v>
      </c>
      <c r="G75" s="60" t="s">
        <v>822</v>
      </c>
      <c r="H75" s="64" t="s">
        <v>823</v>
      </c>
      <c r="I75" s="64" t="s">
        <v>154</v>
      </c>
      <c r="J75" s="64" t="s">
        <v>824</v>
      </c>
    </row>
    <row r="76" spans="1:10" ht="15.75" x14ac:dyDescent="0.25">
      <c r="A76" s="83" t="str">
        <f t="shared" si="1"/>
        <v>H030 4</v>
      </c>
      <c r="B76" s="81">
        <v>4</v>
      </c>
      <c r="C76" s="58" t="s">
        <v>61</v>
      </c>
      <c r="D76" s="58" t="s">
        <v>686</v>
      </c>
      <c r="E76" s="64" t="s">
        <v>338</v>
      </c>
      <c r="F76" s="63" t="s">
        <v>339</v>
      </c>
      <c r="G76" s="60" t="s">
        <v>340</v>
      </c>
      <c r="H76" s="64" t="s">
        <v>825</v>
      </c>
      <c r="I76" s="64" t="s">
        <v>155</v>
      </c>
      <c r="J76" s="64" t="s">
        <v>155</v>
      </c>
    </row>
    <row r="77" spans="1:10" ht="15.75" x14ac:dyDescent="0.25">
      <c r="A77" s="83" t="str">
        <f t="shared" si="1"/>
        <v>H030 3</v>
      </c>
      <c r="B77" s="81">
        <v>3</v>
      </c>
      <c r="C77" s="58" t="s">
        <v>61</v>
      </c>
      <c r="D77" s="58" t="s">
        <v>686</v>
      </c>
      <c r="E77" s="64" t="s">
        <v>335</v>
      </c>
      <c r="F77" s="63" t="s">
        <v>336</v>
      </c>
      <c r="G77" s="60" t="s">
        <v>337</v>
      </c>
      <c r="H77" s="64" t="s">
        <v>825</v>
      </c>
      <c r="I77" s="64" t="s">
        <v>154</v>
      </c>
      <c r="J77" s="64" t="s">
        <v>155</v>
      </c>
    </row>
    <row r="78" spans="1:10" ht="15.75" x14ac:dyDescent="0.25">
      <c r="A78" s="83" t="str">
        <f t="shared" si="1"/>
        <v>H030 5</v>
      </c>
      <c r="B78" s="81">
        <v>5</v>
      </c>
      <c r="C78" s="58" t="s">
        <v>61</v>
      </c>
      <c r="D78" s="58" t="s">
        <v>686</v>
      </c>
      <c r="E78" s="69" t="s">
        <v>800</v>
      </c>
      <c r="F78" s="69" t="s">
        <v>195</v>
      </c>
      <c r="G78" s="60" t="s">
        <v>801</v>
      </c>
      <c r="H78" s="71" t="s">
        <v>802</v>
      </c>
      <c r="I78" s="72" t="s">
        <v>154</v>
      </c>
      <c r="J78" s="72" t="s">
        <v>154</v>
      </c>
    </row>
    <row r="79" spans="1:10" ht="15.75" x14ac:dyDescent="0.25">
      <c r="A79" s="83" t="str">
        <f t="shared" si="1"/>
        <v>H030 1</v>
      </c>
      <c r="B79" s="81">
        <v>1</v>
      </c>
      <c r="C79" s="93" t="s">
        <v>61</v>
      </c>
      <c r="D79" s="58" t="s">
        <v>686</v>
      </c>
      <c r="E79" s="69" t="s">
        <v>1029</v>
      </c>
      <c r="F79" s="69" t="s">
        <v>191</v>
      </c>
      <c r="G79" s="60" t="s">
        <v>1030</v>
      </c>
      <c r="H79" s="71" t="s">
        <v>1028</v>
      </c>
      <c r="I79" s="72" t="s">
        <v>154</v>
      </c>
      <c r="J79" s="72" t="s">
        <v>155</v>
      </c>
    </row>
    <row r="80" spans="1:10" ht="15.75" x14ac:dyDescent="0.25">
      <c r="A80" s="83" t="str">
        <f t="shared" si="1"/>
        <v>H030 2</v>
      </c>
      <c r="B80" s="81">
        <v>2</v>
      </c>
      <c r="C80" s="93" t="s">
        <v>61</v>
      </c>
      <c r="D80" s="58" t="s">
        <v>686</v>
      </c>
      <c r="E80" s="69" t="s">
        <v>803</v>
      </c>
      <c r="F80" s="69" t="s">
        <v>195</v>
      </c>
      <c r="G80" s="60" t="s">
        <v>804</v>
      </c>
      <c r="H80" s="71" t="s">
        <v>196</v>
      </c>
      <c r="I80" s="72" t="s">
        <v>154</v>
      </c>
      <c r="J80" s="72" t="s">
        <v>154</v>
      </c>
    </row>
    <row r="81" spans="1:10" ht="15.75" x14ac:dyDescent="0.25">
      <c r="A81" s="83" t="str">
        <f t="shared" si="1"/>
        <v>H060 2</v>
      </c>
      <c r="B81" s="81">
        <v>2</v>
      </c>
      <c r="C81" s="58" t="s">
        <v>62</v>
      </c>
      <c r="D81" s="58" t="s">
        <v>687</v>
      </c>
      <c r="E81" s="59" t="s">
        <v>344</v>
      </c>
      <c r="F81" s="59" t="s">
        <v>826</v>
      </c>
      <c r="G81" s="60" t="s">
        <v>345</v>
      </c>
      <c r="H81" s="61" t="s">
        <v>346</v>
      </c>
      <c r="I81" s="62" t="s">
        <v>154</v>
      </c>
      <c r="J81" s="62" t="s">
        <v>155</v>
      </c>
    </row>
    <row r="82" spans="1:10" ht="15.75" x14ac:dyDescent="0.25">
      <c r="A82" s="83" t="str">
        <f t="shared" si="1"/>
        <v>H060 1</v>
      </c>
      <c r="B82" s="81">
        <v>1</v>
      </c>
      <c r="C82" s="58" t="s">
        <v>62</v>
      </c>
      <c r="D82" s="58" t="s">
        <v>687</v>
      </c>
      <c r="E82" s="59" t="s">
        <v>341</v>
      </c>
      <c r="F82" s="59" t="s">
        <v>403</v>
      </c>
      <c r="G82" s="60" t="s">
        <v>343</v>
      </c>
      <c r="H82" s="61" t="s">
        <v>827</v>
      </c>
      <c r="I82" s="62" t="s">
        <v>154</v>
      </c>
      <c r="J82" s="62" t="s">
        <v>155</v>
      </c>
    </row>
    <row r="83" spans="1:10" ht="15.75" x14ac:dyDescent="0.25">
      <c r="A83" s="83" t="str">
        <f t="shared" si="1"/>
        <v>H590 4</v>
      </c>
      <c r="B83" s="81">
        <v>4</v>
      </c>
      <c r="C83" s="58" t="s">
        <v>63</v>
      </c>
      <c r="D83" s="58" t="s">
        <v>688</v>
      </c>
      <c r="E83" s="59" t="s">
        <v>783</v>
      </c>
      <c r="F83" s="59" t="s">
        <v>278</v>
      </c>
      <c r="G83" s="60" t="s">
        <v>784</v>
      </c>
      <c r="H83" s="61" t="s">
        <v>354</v>
      </c>
      <c r="I83" s="62" t="s">
        <v>155</v>
      </c>
      <c r="J83" s="62" t="s">
        <v>154</v>
      </c>
    </row>
    <row r="84" spans="1:10" ht="15.75" x14ac:dyDescent="0.25">
      <c r="A84" s="83" t="str">
        <f t="shared" si="1"/>
        <v>H590 1</v>
      </c>
      <c r="B84" s="81">
        <v>1</v>
      </c>
      <c r="C84" s="58" t="s">
        <v>63</v>
      </c>
      <c r="D84" s="58" t="s">
        <v>688</v>
      </c>
      <c r="E84" s="59" t="s">
        <v>347</v>
      </c>
      <c r="F84" s="59" t="s">
        <v>348</v>
      </c>
      <c r="G84" s="60" t="s">
        <v>349</v>
      </c>
      <c r="H84" s="61" t="s">
        <v>350</v>
      </c>
      <c r="I84" s="62" t="s">
        <v>154</v>
      </c>
      <c r="J84" s="62" t="s">
        <v>155</v>
      </c>
    </row>
    <row r="85" spans="1:10" ht="15.75" x14ac:dyDescent="0.25">
      <c r="A85" s="83" t="str">
        <f t="shared" si="1"/>
        <v>H590 3</v>
      </c>
      <c r="B85" s="81">
        <v>3</v>
      </c>
      <c r="C85" s="58" t="s">
        <v>63</v>
      </c>
      <c r="D85" s="58" t="s">
        <v>688</v>
      </c>
      <c r="E85" s="99" t="s">
        <v>351</v>
      </c>
      <c r="F85" s="99" t="s">
        <v>352</v>
      </c>
      <c r="G85" s="73" t="s">
        <v>353</v>
      </c>
      <c r="H85" s="100" t="s">
        <v>354</v>
      </c>
      <c r="I85" s="62" t="s">
        <v>154</v>
      </c>
      <c r="J85" s="62" t="s">
        <v>155</v>
      </c>
    </row>
    <row r="86" spans="1:10" ht="15.75" x14ac:dyDescent="0.25">
      <c r="A86" s="83" t="str">
        <f t="shared" si="1"/>
        <v>H630 2</v>
      </c>
      <c r="B86" s="81">
        <v>2</v>
      </c>
      <c r="C86" s="58" t="s">
        <v>64</v>
      </c>
      <c r="D86" s="58" t="s">
        <v>689</v>
      </c>
      <c r="E86" s="64" t="s">
        <v>359</v>
      </c>
      <c r="F86" s="63" t="s">
        <v>360</v>
      </c>
      <c r="G86" s="60" t="s">
        <v>361</v>
      </c>
      <c r="H86" s="64" t="s">
        <v>362</v>
      </c>
      <c r="I86" s="64" t="s">
        <v>154</v>
      </c>
      <c r="J86" s="64" t="s">
        <v>154</v>
      </c>
    </row>
    <row r="87" spans="1:10" ht="15.75" x14ac:dyDescent="0.25">
      <c r="A87" s="83" t="str">
        <f t="shared" si="1"/>
        <v>H630 1</v>
      </c>
      <c r="B87" s="81">
        <v>1</v>
      </c>
      <c r="C87" s="58" t="s">
        <v>64</v>
      </c>
      <c r="D87" s="58" t="s">
        <v>689</v>
      </c>
      <c r="E87" s="110" t="s">
        <v>355</v>
      </c>
      <c r="F87" s="110" t="s">
        <v>356</v>
      </c>
      <c r="G87" s="73" t="s">
        <v>357</v>
      </c>
      <c r="H87" s="67" t="s">
        <v>358</v>
      </c>
      <c r="I87" s="68" t="s">
        <v>154</v>
      </c>
      <c r="J87" s="68" t="s">
        <v>155</v>
      </c>
    </row>
    <row r="88" spans="1:10" ht="15.75" x14ac:dyDescent="0.25">
      <c r="A88" s="83" t="str">
        <f t="shared" si="1"/>
        <v>H640 3</v>
      </c>
      <c r="B88" s="81">
        <v>3</v>
      </c>
      <c r="C88" s="58" t="s">
        <v>645</v>
      </c>
      <c r="D88" s="58" t="s">
        <v>643</v>
      </c>
      <c r="E88" s="65" t="s">
        <v>828</v>
      </c>
      <c r="F88" s="65" t="s">
        <v>829</v>
      </c>
      <c r="G88" s="60" t="s">
        <v>830</v>
      </c>
      <c r="H88" s="67" t="s">
        <v>831</v>
      </c>
      <c r="I88" s="68" t="s">
        <v>154</v>
      </c>
      <c r="J88" s="68" t="s">
        <v>154</v>
      </c>
    </row>
    <row r="89" spans="1:10" ht="15.75" x14ac:dyDescent="0.25">
      <c r="A89" s="83" t="str">
        <f t="shared" si="1"/>
        <v>H640 4</v>
      </c>
      <c r="B89" s="81">
        <v>4</v>
      </c>
      <c r="C89" s="58" t="s">
        <v>645</v>
      </c>
      <c r="D89" s="58" t="s">
        <v>643</v>
      </c>
      <c r="E89" s="64" t="s">
        <v>800</v>
      </c>
      <c r="F89" s="63" t="s">
        <v>195</v>
      </c>
      <c r="G89" s="60" t="s">
        <v>801</v>
      </c>
      <c r="H89" s="64" t="s">
        <v>802</v>
      </c>
      <c r="I89" s="64" t="s">
        <v>154</v>
      </c>
      <c r="J89" s="64" t="s">
        <v>154</v>
      </c>
    </row>
    <row r="90" spans="1:10" ht="15.75" x14ac:dyDescent="0.25">
      <c r="A90" s="83" t="str">
        <f t="shared" si="1"/>
        <v>H640 1</v>
      </c>
      <c r="B90" s="81">
        <v>1</v>
      </c>
      <c r="C90" s="58" t="s">
        <v>645</v>
      </c>
      <c r="D90" s="58" t="s">
        <v>643</v>
      </c>
      <c r="E90" s="64" t="s">
        <v>1029</v>
      </c>
      <c r="F90" s="63" t="s">
        <v>191</v>
      </c>
      <c r="G90" s="60" t="s">
        <v>1030</v>
      </c>
      <c r="H90" s="64" t="s">
        <v>1028</v>
      </c>
      <c r="I90" s="64" t="s">
        <v>154</v>
      </c>
      <c r="J90" s="64" t="s">
        <v>154</v>
      </c>
    </row>
    <row r="91" spans="1:10" ht="15.75" x14ac:dyDescent="0.25">
      <c r="A91" s="83" t="str">
        <f t="shared" si="1"/>
        <v>H640 2</v>
      </c>
      <c r="B91" s="81">
        <v>2</v>
      </c>
      <c r="C91" s="58" t="s">
        <v>645</v>
      </c>
      <c r="D91" s="58" t="s">
        <v>643</v>
      </c>
      <c r="E91" s="64" t="s">
        <v>803</v>
      </c>
      <c r="F91" s="63" t="s">
        <v>144</v>
      </c>
      <c r="G91" s="60" t="s">
        <v>804</v>
      </c>
      <c r="H91" s="64" t="s">
        <v>144</v>
      </c>
      <c r="I91" s="64" t="s">
        <v>144</v>
      </c>
      <c r="J91" s="64" t="s">
        <v>154</v>
      </c>
    </row>
    <row r="92" spans="1:10" ht="15.75" x14ac:dyDescent="0.25">
      <c r="A92" s="83" t="str">
        <f t="shared" si="1"/>
        <v>H650 4</v>
      </c>
      <c r="B92" s="81">
        <v>4</v>
      </c>
      <c r="C92" s="58" t="s">
        <v>646</v>
      </c>
      <c r="D92" s="58" t="s">
        <v>644</v>
      </c>
      <c r="E92" s="65" t="s">
        <v>1037</v>
      </c>
      <c r="F92" s="65"/>
      <c r="G92" s="60" t="s">
        <v>1038</v>
      </c>
      <c r="H92" s="67"/>
      <c r="I92" s="68"/>
      <c r="J92" s="68"/>
    </row>
    <row r="93" spans="1:10" ht="15.75" x14ac:dyDescent="0.25">
      <c r="A93" s="83" t="str">
        <f t="shared" si="1"/>
        <v>H650 3</v>
      </c>
      <c r="B93" s="81">
        <v>3</v>
      </c>
      <c r="C93" s="58" t="s">
        <v>646</v>
      </c>
      <c r="D93" s="58" t="s">
        <v>644</v>
      </c>
      <c r="E93" s="65" t="s">
        <v>800</v>
      </c>
      <c r="F93" s="65" t="s">
        <v>195</v>
      </c>
      <c r="G93" s="60" t="s">
        <v>801</v>
      </c>
      <c r="H93" s="67" t="s">
        <v>802</v>
      </c>
      <c r="I93" s="68" t="s">
        <v>154</v>
      </c>
      <c r="J93" s="68" t="s">
        <v>154</v>
      </c>
    </row>
    <row r="94" spans="1:10" ht="15.75" x14ac:dyDescent="0.25">
      <c r="A94" s="83" t="str">
        <f t="shared" si="1"/>
        <v>H650 1</v>
      </c>
      <c r="B94" s="81">
        <v>1</v>
      </c>
      <c r="C94" s="58" t="s">
        <v>646</v>
      </c>
      <c r="D94" s="58" t="s">
        <v>644</v>
      </c>
      <c r="E94" s="59" t="s">
        <v>1039</v>
      </c>
      <c r="F94" s="59"/>
      <c r="G94" s="60" t="s">
        <v>1040</v>
      </c>
      <c r="H94" s="61"/>
      <c r="I94" s="62"/>
      <c r="J94" s="62"/>
    </row>
    <row r="95" spans="1:10" ht="15.75" x14ac:dyDescent="0.25">
      <c r="A95" s="83" t="str">
        <f t="shared" si="1"/>
        <v>H650 2</v>
      </c>
      <c r="B95" s="81">
        <v>2</v>
      </c>
      <c r="C95" s="58" t="s">
        <v>646</v>
      </c>
      <c r="D95" s="58" t="s">
        <v>644</v>
      </c>
      <c r="E95" s="59" t="s">
        <v>803</v>
      </c>
      <c r="F95" s="59" t="s">
        <v>195</v>
      </c>
      <c r="G95" s="60" t="s">
        <v>804</v>
      </c>
      <c r="H95" s="61" t="s">
        <v>196</v>
      </c>
      <c r="I95" s="62" t="s">
        <v>154</v>
      </c>
      <c r="J95" s="62" t="s">
        <v>154</v>
      </c>
    </row>
    <row r="96" spans="1:10" ht="15.75" x14ac:dyDescent="0.25">
      <c r="A96" s="83" t="str">
        <f t="shared" si="1"/>
        <v>H670 1</v>
      </c>
      <c r="B96" s="81">
        <v>1</v>
      </c>
      <c r="C96" s="58" t="s">
        <v>65</v>
      </c>
      <c r="D96" s="58" t="s">
        <v>690</v>
      </c>
      <c r="E96" s="59" t="s">
        <v>190</v>
      </c>
      <c r="F96" s="59" t="s">
        <v>191</v>
      </c>
      <c r="G96" s="60" t="s">
        <v>192</v>
      </c>
      <c r="H96" s="61" t="s">
        <v>1028</v>
      </c>
      <c r="I96" s="62" t="s">
        <v>154</v>
      </c>
      <c r="J96" s="62" t="s">
        <v>155</v>
      </c>
    </row>
    <row r="97" spans="1:10" ht="15.75" x14ac:dyDescent="0.25">
      <c r="A97" s="83" t="str">
        <f t="shared" si="1"/>
        <v>H670 2</v>
      </c>
      <c r="B97" s="81">
        <v>2</v>
      </c>
      <c r="C97" s="58" t="s">
        <v>65</v>
      </c>
      <c r="D97" s="58" t="s">
        <v>690</v>
      </c>
      <c r="E97" s="59" t="s">
        <v>194</v>
      </c>
      <c r="F97" s="59" t="s">
        <v>195</v>
      </c>
      <c r="G97" s="60" t="s">
        <v>804</v>
      </c>
      <c r="H97" s="61" t="s">
        <v>196</v>
      </c>
      <c r="I97" s="62" t="s">
        <v>154</v>
      </c>
      <c r="J97" s="62" t="s">
        <v>155</v>
      </c>
    </row>
    <row r="98" spans="1:10" ht="15.75" x14ac:dyDescent="0.25">
      <c r="A98" s="83" t="str">
        <f t="shared" si="1"/>
        <v>H670 3</v>
      </c>
      <c r="B98" s="81">
        <v>3</v>
      </c>
      <c r="C98" s="58" t="s">
        <v>65</v>
      </c>
      <c r="D98" s="58" t="s">
        <v>690</v>
      </c>
      <c r="E98" s="59" t="s">
        <v>832</v>
      </c>
      <c r="F98" s="59" t="s">
        <v>218</v>
      </c>
      <c r="G98" s="60" t="s">
        <v>833</v>
      </c>
      <c r="H98" s="61" t="s">
        <v>834</v>
      </c>
      <c r="I98" s="62" t="s">
        <v>155</v>
      </c>
      <c r="J98" s="62" t="s">
        <v>154</v>
      </c>
    </row>
    <row r="99" spans="1:10" ht="15.75" x14ac:dyDescent="0.25">
      <c r="A99" s="83" t="str">
        <f t="shared" si="1"/>
        <v>H710 1</v>
      </c>
      <c r="B99" s="81">
        <v>1</v>
      </c>
      <c r="C99" s="58" t="s">
        <v>66</v>
      </c>
      <c r="D99" s="58" t="s">
        <v>691</v>
      </c>
      <c r="E99" s="59" t="s">
        <v>363</v>
      </c>
      <c r="F99" s="59" t="s">
        <v>282</v>
      </c>
      <c r="G99" s="60" t="s">
        <v>364</v>
      </c>
      <c r="H99" s="61" t="s">
        <v>365</v>
      </c>
      <c r="I99" s="62" t="s">
        <v>154</v>
      </c>
      <c r="J99" s="62" t="s">
        <v>155</v>
      </c>
    </row>
    <row r="100" spans="1:10" ht="15.75" x14ac:dyDescent="0.25">
      <c r="A100" s="83" t="str">
        <f t="shared" si="1"/>
        <v>H710 2</v>
      </c>
      <c r="B100" s="81">
        <v>2</v>
      </c>
      <c r="C100" s="58" t="s">
        <v>66</v>
      </c>
      <c r="D100" s="58" t="s">
        <v>691</v>
      </c>
      <c r="E100" s="59" t="s">
        <v>835</v>
      </c>
      <c r="F100" s="59" t="s">
        <v>282</v>
      </c>
      <c r="G100" s="60" t="s">
        <v>836</v>
      </c>
      <c r="H100" s="61" t="s">
        <v>837</v>
      </c>
      <c r="I100" s="62" t="s">
        <v>154</v>
      </c>
      <c r="J100" s="62" t="s">
        <v>154</v>
      </c>
    </row>
    <row r="101" spans="1:10" ht="15.75" x14ac:dyDescent="0.25">
      <c r="A101" s="83" t="str">
        <f t="shared" si="1"/>
        <v>H730 1</v>
      </c>
      <c r="B101" s="81">
        <v>1</v>
      </c>
      <c r="C101" s="58" t="s">
        <v>67</v>
      </c>
      <c r="D101" s="58" t="s">
        <v>692</v>
      </c>
      <c r="E101" s="59" t="s">
        <v>785</v>
      </c>
      <c r="F101" s="59" t="s">
        <v>838</v>
      </c>
      <c r="G101" s="60" t="s">
        <v>786</v>
      </c>
      <c r="H101" s="61" t="s">
        <v>839</v>
      </c>
      <c r="I101" s="62" t="s">
        <v>154</v>
      </c>
      <c r="J101" s="62" t="s">
        <v>154</v>
      </c>
    </row>
    <row r="102" spans="1:10" ht="15.75" x14ac:dyDescent="0.25">
      <c r="A102" s="83" t="str">
        <f t="shared" si="1"/>
        <v>H730 2</v>
      </c>
      <c r="B102" s="81">
        <v>2</v>
      </c>
      <c r="C102" s="58" t="s">
        <v>67</v>
      </c>
      <c r="D102" s="58" t="s">
        <v>692</v>
      </c>
      <c r="E102" s="69" t="s">
        <v>840</v>
      </c>
      <c r="F102" s="69" t="s">
        <v>806</v>
      </c>
      <c r="G102" s="60" t="s">
        <v>841</v>
      </c>
      <c r="H102" s="71" t="s">
        <v>842</v>
      </c>
      <c r="I102" s="72" t="s">
        <v>154</v>
      </c>
      <c r="J102" s="72" t="s">
        <v>154</v>
      </c>
    </row>
    <row r="103" spans="1:10" ht="15.75" x14ac:dyDescent="0.25">
      <c r="A103" s="83" t="str">
        <f t="shared" si="1"/>
        <v>H750 1</v>
      </c>
      <c r="B103" s="81">
        <v>1</v>
      </c>
      <c r="C103" s="58" t="s">
        <v>68</v>
      </c>
      <c r="D103" s="58" t="s">
        <v>693</v>
      </c>
      <c r="E103" s="59" t="s">
        <v>366</v>
      </c>
      <c r="F103" s="59" t="s">
        <v>191</v>
      </c>
      <c r="G103" s="60" t="s">
        <v>367</v>
      </c>
      <c r="H103" s="61" t="s">
        <v>368</v>
      </c>
      <c r="I103" s="62" t="s">
        <v>154</v>
      </c>
      <c r="J103" s="62" t="s">
        <v>155</v>
      </c>
    </row>
    <row r="104" spans="1:10" ht="15.75" x14ac:dyDescent="0.25">
      <c r="A104" s="83" t="str">
        <f t="shared" si="1"/>
        <v>H750 3</v>
      </c>
      <c r="B104" s="81">
        <v>3</v>
      </c>
      <c r="C104" s="58" t="s">
        <v>68</v>
      </c>
      <c r="D104" s="58" t="s">
        <v>693</v>
      </c>
      <c r="E104" s="59" t="s">
        <v>373</v>
      </c>
      <c r="F104" s="59" t="s">
        <v>374</v>
      </c>
      <c r="G104" s="60" t="s">
        <v>375</v>
      </c>
      <c r="H104" s="61" t="s">
        <v>376</v>
      </c>
      <c r="I104" s="62" t="s">
        <v>154</v>
      </c>
      <c r="J104" s="62" t="s">
        <v>155</v>
      </c>
    </row>
    <row r="105" spans="1:10" ht="15.75" x14ac:dyDescent="0.25">
      <c r="A105" s="83" t="str">
        <f t="shared" si="1"/>
        <v>H750 2</v>
      </c>
      <c r="B105" s="81">
        <v>2</v>
      </c>
      <c r="C105" s="58" t="s">
        <v>68</v>
      </c>
      <c r="D105" s="58" t="s">
        <v>693</v>
      </c>
      <c r="E105" s="59" t="s">
        <v>369</v>
      </c>
      <c r="F105" s="59" t="s">
        <v>370</v>
      </c>
      <c r="G105" s="60" t="s">
        <v>371</v>
      </c>
      <c r="H105" s="61" t="s">
        <v>372</v>
      </c>
      <c r="I105" s="62" t="s">
        <v>154</v>
      </c>
      <c r="J105" s="62" t="s">
        <v>155</v>
      </c>
    </row>
    <row r="106" spans="1:10" ht="15.75" x14ac:dyDescent="0.25">
      <c r="A106" s="83" t="str">
        <f t="shared" si="1"/>
        <v>H790 2</v>
      </c>
      <c r="B106" s="81">
        <v>2</v>
      </c>
      <c r="C106" s="58" t="s">
        <v>69</v>
      </c>
      <c r="D106" s="58" t="s">
        <v>694</v>
      </c>
      <c r="E106" s="59" t="s">
        <v>380</v>
      </c>
      <c r="F106" s="59" t="s">
        <v>381</v>
      </c>
      <c r="G106" s="60" t="s">
        <v>382</v>
      </c>
      <c r="H106" s="61" t="s">
        <v>383</v>
      </c>
      <c r="I106" s="62" t="s">
        <v>154</v>
      </c>
      <c r="J106" s="62" t="s">
        <v>155</v>
      </c>
    </row>
    <row r="107" spans="1:10" ht="15.75" x14ac:dyDescent="0.25">
      <c r="A107" s="83" t="str">
        <f t="shared" si="1"/>
        <v>H790 1</v>
      </c>
      <c r="B107" s="81">
        <v>1</v>
      </c>
      <c r="C107" s="58" t="s">
        <v>69</v>
      </c>
      <c r="D107" s="58" t="s">
        <v>694</v>
      </c>
      <c r="E107" s="59" t="s">
        <v>377</v>
      </c>
      <c r="F107" s="59" t="s">
        <v>342</v>
      </c>
      <c r="G107" s="60" t="s">
        <v>378</v>
      </c>
      <c r="H107" s="61" t="s">
        <v>379</v>
      </c>
      <c r="I107" s="62" t="s">
        <v>154</v>
      </c>
      <c r="J107" s="62" t="s">
        <v>155</v>
      </c>
    </row>
    <row r="108" spans="1:10" ht="15.75" x14ac:dyDescent="0.25">
      <c r="A108" s="83" t="str">
        <f t="shared" si="1"/>
        <v>H870 3</v>
      </c>
      <c r="B108" s="81">
        <v>3</v>
      </c>
      <c r="C108" s="58" t="s">
        <v>70</v>
      </c>
      <c r="D108" s="58" t="s">
        <v>695</v>
      </c>
      <c r="E108" s="59" t="s">
        <v>392</v>
      </c>
      <c r="F108" s="59" t="s">
        <v>218</v>
      </c>
      <c r="G108" s="60" t="s">
        <v>393</v>
      </c>
      <c r="H108" s="61" t="s">
        <v>394</v>
      </c>
      <c r="I108" s="62" t="s">
        <v>154</v>
      </c>
      <c r="J108" s="62" t="s">
        <v>155</v>
      </c>
    </row>
    <row r="109" spans="1:10" ht="15.75" x14ac:dyDescent="0.25">
      <c r="A109" s="83" t="str">
        <f t="shared" si="1"/>
        <v>H870 2</v>
      </c>
      <c r="B109" s="81">
        <v>2</v>
      </c>
      <c r="C109" s="58" t="s">
        <v>70</v>
      </c>
      <c r="D109" s="58" t="s">
        <v>695</v>
      </c>
      <c r="E109" s="59" t="s">
        <v>388</v>
      </c>
      <c r="F109" s="59" t="s">
        <v>389</v>
      </c>
      <c r="G109" s="60" t="s">
        <v>390</v>
      </c>
      <c r="H109" s="61" t="s">
        <v>391</v>
      </c>
      <c r="I109" s="62" t="s">
        <v>154</v>
      </c>
      <c r="J109" s="62" t="s">
        <v>155</v>
      </c>
    </row>
    <row r="110" spans="1:10" ht="15.75" x14ac:dyDescent="0.25">
      <c r="A110" s="83" t="str">
        <f t="shared" si="1"/>
        <v>H870 1</v>
      </c>
      <c r="B110" s="81">
        <v>1</v>
      </c>
      <c r="C110" s="58" t="s">
        <v>70</v>
      </c>
      <c r="D110" s="58" t="s">
        <v>695</v>
      </c>
      <c r="E110" s="59" t="s">
        <v>384</v>
      </c>
      <c r="F110" s="59" t="s">
        <v>385</v>
      </c>
      <c r="G110" s="60" t="s">
        <v>386</v>
      </c>
      <c r="H110" s="61" t="s">
        <v>387</v>
      </c>
      <c r="I110" s="62" t="s">
        <v>154</v>
      </c>
      <c r="J110" s="62" t="s">
        <v>155</v>
      </c>
    </row>
    <row r="111" spans="1:10" ht="15.75" x14ac:dyDescent="0.25">
      <c r="A111" s="83" t="str">
        <f t="shared" si="1"/>
        <v>H910 1</v>
      </c>
      <c r="B111" s="81">
        <v>1</v>
      </c>
      <c r="C111" s="58" t="s">
        <v>71</v>
      </c>
      <c r="D111" s="58" t="s">
        <v>696</v>
      </c>
      <c r="E111" s="59" t="s">
        <v>395</v>
      </c>
      <c r="F111" s="59" t="s">
        <v>214</v>
      </c>
      <c r="G111" s="60" t="s">
        <v>396</v>
      </c>
      <c r="H111" s="61" t="s">
        <v>397</v>
      </c>
      <c r="I111" s="62" t="s">
        <v>154</v>
      </c>
      <c r="J111" s="62" t="s">
        <v>155</v>
      </c>
    </row>
    <row r="112" spans="1:10" ht="15.75" x14ac:dyDescent="0.25">
      <c r="A112" s="83" t="str">
        <f t="shared" ref="A112" si="2">C112 &amp; " " &amp; B112</f>
        <v>H910 2</v>
      </c>
      <c r="B112" s="81">
        <v>2</v>
      </c>
      <c r="C112" s="58" t="s">
        <v>71</v>
      </c>
      <c r="D112" s="58" t="s">
        <v>696</v>
      </c>
      <c r="E112" s="107" t="s">
        <v>398</v>
      </c>
      <c r="F112" t="s">
        <v>399</v>
      </c>
      <c r="G112" s="109" t="s">
        <v>400</v>
      </c>
      <c r="H112" s="111" t="s">
        <v>401</v>
      </c>
      <c r="I112" s="62" t="s">
        <v>154</v>
      </c>
      <c r="J112" s="62" t="s">
        <v>155</v>
      </c>
    </row>
    <row r="113" spans="1:10" ht="15.75" x14ac:dyDescent="0.25">
      <c r="A113" s="83" t="str">
        <f t="shared" si="1"/>
        <v>H950 3</v>
      </c>
      <c r="B113" s="81">
        <v>3</v>
      </c>
      <c r="C113" s="58" t="s">
        <v>72</v>
      </c>
      <c r="D113" s="58" t="s">
        <v>697</v>
      </c>
      <c r="E113" s="59" t="s">
        <v>402</v>
      </c>
      <c r="F113" s="59" t="s">
        <v>403</v>
      </c>
      <c r="G113" s="60" t="s">
        <v>404</v>
      </c>
      <c r="H113" s="61" t="s">
        <v>405</v>
      </c>
      <c r="I113" s="62" t="s">
        <v>154</v>
      </c>
      <c r="J113" s="62" t="s">
        <v>155</v>
      </c>
    </row>
    <row r="114" spans="1:10" ht="15.75" x14ac:dyDescent="0.25">
      <c r="A114" s="83" t="str">
        <f t="shared" si="1"/>
        <v>H950 4</v>
      </c>
      <c r="B114" s="81">
        <v>4</v>
      </c>
      <c r="C114" s="58" t="s">
        <v>72</v>
      </c>
      <c r="D114" s="58" t="s">
        <v>697</v>
      </c>
      <c r="E114" s="64" t="s">
        <v>406</v>
      </c>
      <c r="F114" s="63" t="s">
        <v>407</v>
      </c>
      <c r="G114" s="60" t="s">
        <v>408</v>
      </c>
      <c r="H114" s="64" t="s">
        <v>409</v>
      </c>
      <c r="I114" s="64" t="s">
        <v>154</v>
      </c>
      <c r="J114" s="64" t="s">
        <v>154</v>
      </c>
    </row>
    <row r="115" spans="1:10" ht="15.75" x14ac:dyDescent="0.25">
      <c r="A115" s="83" t="str">
        <f t="shared" si="1"/>
        <v>H950 5</v>
      </c>
      <c r="B115" s="81">
        <v>5</v>
      </c>
      <c r="C115" s="58" t="s">
        <v>72</v>
      </c>
      <c r="D115" s="58" t="s">
        <v>697</v>
      </c>
      <c r="E115" s="64" t="s">
        <v>800</v>
      </c>
      <c r="F115" s="63" t="s">
        <v>195</v>
      </c>
      <c r="G115" s="60" t="s">
        <v>801</v>
      </c>
      <c r="H115" s="64" t="s">
        <v>802</v>
      </c>
      <c r="I115" s="64" t="s">
        <v>154</v>
      </c>
      <c r="J115" s="64" t="s">
        <v>154</v>
      </c>
    </row>
    <row r="116" spans="1:10" ht="15.75" x14ac:dyDescent="0.25">
      <c r="A116" s="83" t="str">
        <f t="shared" si="1"/>
        <v>H950 1</v>
      </c>
      <c r="B116" s="81">
        <v>1</v>
      </c>
      <c r="C116" s="58" t="s">
        <v>72</v>
      </c>
      <c r="D116" s="58" t="s">
        <v>697</v>
      </c>
      <c r="E116" s="64" t="s">
        <v>1029</v>
      </c>
      <c r="F116" s="63" t="s">
        <v>191</v>
      </c>
      <c r="G116" s="60" t="s">
        <v>1030</v>
      </c>
      <c r="H116" s="64" t="s">
        <v>1028</v>
      </c>
      <c r="I116" s="64" t="s">
        <v>154</v>
      </c>
      <c r="J116" s="64" t="s">
        <v>155</v>
      </c>
    </row>
    <row r="117" spans="1:10" ht="15.75" x14ac:dyDescent="0.25">
      <c r="A117" s="83" t="str">
        <f t="shared" si="1"/>
        <v>H950 2</v>
      </c>
      <c r="B117" s="81">
        <v>2</v>
      </c>
      <c r="C117" s="58" t="s">
        <v>72</v>
      </c>
      <c r="D117" s="58" t="s">
        <v>697</v>
      </c>
      <c r="E117" s="64" t="s">
        <v>803</v>
      </c>
      <c r="F117" s="63" t="s">
        <v>195</v>
      </c>
      <c r="G117" s="60" t="s">
        <v>804</v>
      </c>
      <c r="H117" s="64" t="s">
        <v>196</v>
      </c>
      <c r="I117" s="64" t="s">
        <v>154</v>
      </c>
      <c r="J117" s="64" t="s">
        <v>154</v>
      </c>
    </row>
    <row r="118" spans="1:10" ht="15.75" x14ac:dyDescent="0.25">
      <c r="A118" s="83" t="str">
        <f t="shared" si="1"/>
        <v>H960 4</v>
      </c>
      <c r="B118" s="81">
        <v>4</v>
      </c>
      <c r="C118" s="58" t="s">
        <v>73</v>
      </c>
      <c r="D118" s="58" t="s">
        <v>698</v>
      </c>
      <c r="E118" s="64" t="s">
        <v>800</v>
      </c>
      <c r="F118" s="63" t="s">
        <v>195</v>
      </c>
      <c r="G118" s="60" t="s">
        <v>801</v>
      </c>
      <c r="H118" s="64" t="s">
        <v>802</v>
      </c>
      <c r="I118" s="64" t="s">
        <v>154</v>
      </c>
      <c r="J118" s="64" t="s">
        <v>154</v>
      </c>
    </row>
    <row r="119" spans="1:10" ht="15.75" x14ac:dyDescent="0.25">
      <c r="A119" s="83" t="str">
        <f t="shared" si="1"/>
        <v>H960 1</v>
      </c>
      <c r="B119" s="81">
        <v>1</v>
      </c>
      <c r="C119" s="58" t="s">
        <v>73</v>
      </c>
      <c r="D119" s="58" t="s">
        <v>698</v>
      </c>
      <c r="E119" s="64" t="s">
        <v>1029</v>
      </c>
      <c r="F119" s="63" t="s">
        <v>191</v>
      </c>
      <c r="G119" s="60" t="s">
        <v>1030</v>
      </c>
      <c r="H119" s="64" t="s">
        <v>1028</v>
      </c>
      <c r="I119" s="64" t="s">
        <v>154</v>
      </c>
      <c r="J119" s="64" t="s">
        <v>155</v>
      </c>
    </row>
    <row r="120" spans="1:10" ht="15.75" x14ac:dyDescent="0.25">
      <c r="A120" s="83" t="str">
        <f t="shared" si="1"/>
        <v>H960 3</v>
      </c>
      <c r="B120" s="81">
        <v>3</v>
      </c>
      <c r="C120" s="58" t="s">
        <v>73</v>
      </c>
      <c r="D120" s="58" t="s">
        <v>698</v>
      </c>
      <c r="E120" s="64" t="s">
        <v>410</v>
      </c>
      <c r="F120" s="63" t="s">
        <v>411</v>
      </c>
      <c r="G120" s="60" t="s">
        <v>412</v>
      </c>
      <c r="H120" s="64" t="s">
        <v>413</v>
      </c>
      <c r="I120" s="64" t="s">
        <v>155</v>
      </c>
      <c r="J120" s="64" t="s">
        <v>155</v>
      </c>
    </row>
    <row r="121" spans="1:10" ht="15.75" x14ac:dyDescent="0.25">
      <c r="A121" s="83" t="str">
        <f t="shared" si="1"/>
        <v>H960 2</v>
      </c>
      <c r="B121" s="81">
        <v>2</v>
      </c>
      <c r="C121" s="58" t="s">
        <v>73</v>
      </c>
      <c r="D121" s="58" t="s">
        <v>698</v>
      </c>
      <c r="E121" s="69" t="s">
        <v>803</v>
      </c>
      <c r="F121" s="69" t="s">
        <v>195</v>
      </c>
      <c r="G121" s="70" t="s">
        <v>804</v>
      </c>
      <c r="H121" s="64" t="s">
        <v>196</v>
      </c>
      <c r="I121" s="64" t="s">
        <v>154</v>
      </c>
      <c r="J121" s="64" t="s">
        <v>154</v>
      </c>
    </row>
    <row r="122" spans="1:10" ht="15.75" x14ac:dyDescent="0.25">
      <c r="A122" s="83" t="str">
        <f t="shared" si="1"/>
        <v>J020 7</v>
      </c>
      <c r="B122" s="81">
        <v>7</v>
      </c>
      <c r="C122" s="58" t="s">
        <v>74</v>
      </c>
      <c r="D122" s="58" t="s">
        <v>701</v>
      </c>
      <c r="E122" s="69" t="s">
        <v>787</v>
      </c>
      <c r="F122" s="69" t="s">
        <v>426</v>
      </c>
      <c r="G122" s="70" t="s">
        <v>1041</v>
      </c>
      <c r="H122" s="64">
        <v>8038980187</v>
      </c>
      <c r="I122" s="64" t="s">
        <v>155</v>
      </c>
      <c r="J122" s="64" t="s">
        <v>154</v>
      </c>
    </row>
    <row r="123" spans="1:10" ht="15.75" x14ac:dyDescent="0.25">
      <c r="A123" s="83" t="str">
        <f t="shared" si="1"/>
        <v>J020 1</v>
      </c>
      <c r="B123" s="81">
        <v>1</v>
      </c>
      <c r="C123" s="58" t="s">
        <v>74</v>
      </c>
      <c r="D123" s="58" t="s">
        <v>701</v>
      </c>
      <c r="E123" s="69" t="s">
        <v>414</v>
      </c>
      <c r="F123" s="69" t="s">
        <v>191</v>
      </c>
      <c r="G123" s="70" t="s">
        <v>415</v>
      </c>
      <c r="H123" s="64">
        <v>8038981406</v>
      </c>
      <c r="I123" s="64" t="s">
        <v>154</v>
      </c>
      <c r="J123" s="64" t="s">
        <v>154</v>
      </c>
    </row>
    <row r="124" spans="1:10" ht="15.75" x14ac:dyDescent="0.25">
      <c r="A124" s="83" t="str">
        <f t="shared" si="1"/>
        <v>J020 3</v>
      </c>
      <c r="B124" s="81">
        <v>3</v>
      </c>
      <c r="C124" s="58" t="s">
        <v>74</v>
      </c>
      <c r="D124" s="58" t="s">
        <v>701</v>
      </c>
      <c r="E124" s="59" t="s">
        <v>419</v>
      </c>
      <c r="F124" s="59" t="s">
        <v>420</v>
      </c>
      <c r="G124" s="60" t="s">
        <v>421</v>
      </c>
      <c r="H124" s="61">
        <v>8038980928</v>
      </c>
      <c r="I124" s="62" t="s">
        <v>154</v>
      </c>
      <c r="J124" s="62" t="s">
        <v>154</v>
      </c>
    </row>
    <row r="125" spans="1:10" ht="15.75" x14ac:dyDescent="0.25">
      <c r="A125" s="83" t="str">
        <f t="shared" si="1"/>
        <v>J020 2</v>
      </c>
      <c r="B125" s="81">
        <v>2</v>
      </c>
      <c r="C125" s="58" t="s">
        <v>74</v>
      </c>
      <c r="D125" s="58" t="s">
        <v>701</v>
      </c>
      <c r="E125" s="64" t="s">
        <v>416</v>
      </c>
      <c r="F125" s="63" t="s">
        <v>417</v>
      </c>
      <c r="G125" s="60" t="s">
        <v>418</v>
      </c>
      <c r="H125" s="64">
        <v>8038981880</v>
      </c>
      <c r="I125" s="64" t="s">
        <v>154</v>
      </c>
      <c r="J125" s="64" t="s">
        <v>154</v>
      </c>
    </row>
    <row r="126" spans="1:10" ht="15.75" x14ac:dyDescent="0.25">
      <c r="A126" s="83" t="str">
        <f t="shared" si="1"/>
        <v>J020 4</v>
      </c>
      <c r="B126" s="81">
        <v>4</v>
      </c>
      <c r="C126" s="58" t="s">
        <v>74</v>
      </c>
      <c r="D126" s="58" t="s">
        <v>701</v>
      </c>
      <c r="E126" s="64" t="s">
        <v>422</v>
      </c>
      <c r="F126" s="63" t="s">
        <v>423</v>
      </c>
      <c r="G126" s="60" t="s">
        <v>424</v>
      </c>
      <c r="H126" s="64">
        <v>8038981268</v>
      </c>
      <c r="I126" s="64" t="s">
        <v>155</v>
      </c>
      <c r="J126" s="64" t="s">
        <v>154</v>
      </c>
    </row>
    <row r="127" spans="1:10" ht="15.75" x14ac:dyDescent="0.25">
      <c r="A127" s="83" t="str">
        <f t="shared" si="1"/>
        <v>J020 5</v>
      </c>
      <c r="B127" s="81">
        <v>5</v>
      </c>
      <c r="C127" s="58" t="s">
        <v>74</v>
      </c>
      <c r="D127" s="58" t="s">
        <v>701</v>
      </c>
      <c r="E127" s="64" t="s">
        <v>425</v>
      </c>
      <c r="F127" s="63" t="s">
        <v>426</v>
      </c>
      <c r="G127" s="60" t="s">
        <v>427</v>
      </c>
      <c r="H127" s="64">
        <v>8038984592</v>
      </c>
      <c r="I127" s="64" t="s">
        <v>155</v>
      </c>
      <c r="J127" s="64" t="s">
        <v>154</v>
      </c>
    </row>
    <row r="128" spans="1:10" ht="15.75" x14ac:dyDescent="0.25">
      <c r="A128" s="83" t="str">
        <f t="shared" si="1"/>
        <v>J020 6</v>
      </c>
      <c r="B128" s="81">
        <v>6</v>
      </c>
      <c r="C128" s="58" t="s">
        <v>74</v>
      </c>
      <c r="D128" s="58" t="s">
        <v>701</v>
      </c>
      <c r="E128" s="64" t="s">
        <v>428</v>
      </c>
      <c r="F128" s="63" t="s">
        <v>429</v>
      </c>
      <c r="G128" s="96" t="s">
        <v>430</v>
      </c>
      <c r="H128" s="97">
        <v>8038981076</v>
      </c>
      <c r="I128" s="97" t="s">
        <v>154</v>
      </c>
      <c r="J128" s="97" t="s">
        <v>154</v>
      </c>
    </row>
    <row r="129" spans="1:10" ht="15.75" x14ac:dyDescent="0.25">
      <c r="A129" s="83" t="str">
        <f t="shared" si="1"/>
        <v>J040 4</v>
      </c>
      <c r="B129" s="81">
        <v>4</v>
      </c>
      <c r="C129" s="58" t="s">
        <v>75</v>
      </c>
      <c r="D129" s="58" t="s">
        <v>702</v>
      </c>
      <c r="E129" s="64" t="s">
        <v>431</v>
      </c>
      <c r="F129" s="63" t="s">
        <v>432</v>
      </c>
      <c r="G129" s="60" t="s">
        <v>433</v>
      </c>
      <c r="H129" s="64" t="s">
        <v>434</v>
      </c>
      <c r="I129" s="64" t="s">
        <v>154</v>
      </c>
      <c r="J129" s="64" t="s">
        <v>154</v>
      </c>
    </row>
    <row r="130" spans="1:10" ht="15.75" x14ac:dyDescent="0.25">
      <c r="A130" s="83" t="str">
        <f t="shared" si="1"/>
        <v>J040 2</v>
      </c>
      <c r="B130" s="81">
        <v>2</v>
      </c>
      <c r="C130" s="58" t="s">
        <v>75</v>
      </c>
      <c r="D130" s="58" t="s">
        <v>702</v>
      </c>
      <c r="E130" s="59" t="s">
        <v>439</v>
      </c>
      <c r="F130" s="59" t="s">
        <v>440</v>
      </c>
      <c r="G130" s="60" t="s">
        <v>441</v>
      </c>
      <c r="H130" s="61" t="s">
        <v>442</v>
      </c>
      <c r="I130" s="62" t="s">
        <v>154</v>
      </c>
      <c r="J130" s="62" t="s">
        <v>154</v>
      </c>
    </row>
    <row r="131" spans="1:10" ht="15.75" x14ac:dyDescent="0.25">
      <c r="A131" s="83" t="str">
        <f t="shared" si="1"/>
        <v>J040 3</v>
      </c>
      <c r="B131" s="81">
        <v>3</v>
      </c>
      <c r="C131" s="58" t="s">
        <v>75</v>
      </c>
      <c r="D131" s="58" t="s">
        <v>702</v>
      </c>
      <c r="E131" s="59" t="s">
        <v>443</v>
      </c>
      <c r="F131" s="59" t="s">
        <v>218</v>
      </c>
      <c r="G131" s="60" t="s">
        <v>444</v>
      </c>
      <c r="H131" s="61" t="s">
        <v>445</v>
      </c>
      <c r="I131" s="62" t="s">
        <v>154</v>
      </c>
      <c r="J131" s="62" t="s">
        <v>154</v>
      </c>
    </row>
    <row r="132" spans="1:10" ht="15.75" x14ac:dyDescent="0.25">
      <c r="A132" s="83" t="str">
        <f t="shared" si="1"/>
        <v>J040 1</v>
      </c>
      <c r="B132" s="81">
        <v>1</v>
      </c>
      <c r="C132" s="58" t="s">
        <v>75</v>
      </c>
      <c r="D132" s="58" t="s">
        <v>702</v>
      </c>
      <c r="E132" s="59" t="s">
        <v>435</v>
      </c>
      <c r="F132" s="59" t="s">
        <v>436</v>
      </c>
      <c r="G132" s="60" t="s">
        <v>437</v>
      </c>
      <c r="H132" s="61" t="s">
        <v>438</v>
      </c>
      <c r="I132" s="62" t="s">
        <v>154</v>
      </c>
      <c r="J132" s="62" t="s">
        <v>154</v>
      </c>
    </row>
    <row r="133" spans="1:10" ht="15.75" x14ac:dyDescent="0.25">
      <c r="A133" s="83" t="str">
        <f t="shared" si="1"/>
        <v>J120 3</v>
      </c>
      <c r="B133" s="81">
        <v>3</v>
      </c>
      <c r="C133" s="58" t="s">
        <v>76</v>
      </c>
      <c r="D133" s="58" t="s">
        <v>703</v>
      </c>
      <c r="E133" s="59" t="s">
        <v>450</v>
      </c>
      <c r="F133" s="59" t="s">
        <v>451</v>
      </c>
      <c r="G133" s="60" t="s">
        <v>452</v>
      </c>
      <c r="H133" s="61" t="s">
        <v>453</v>
      </c>
      <c r="I133" s="62" t="s">
        <v>154</v>
      </c>
      <c r="J133" s="62" t="s">
        <v>155</v>
      </c>
    </row>
    <row r="134" spans="1:10" ht="15.75" x14ac:dyDescent="0.25">
      <c r="A134" s="83" t="str">
        <f t="shared" si="1"/>
        <v>J120 2</v>
      </c>
      <c r="B134" s="81">
        <v>2</v>
      </c>
      <c r="C134" s="58" t="s">
        <v>76</v>
      </c>
      <c r="D134" s="58" t="s">
        <v>703</v>
      </c>
      <c r="E134" s="59" t="s">
        <v>446</v>
      </c>
      <c r="F134" s="59" t="s">
        <v>447</v>
      </c>
      <c r="G134" s="60" t="s">
        <v>448</v>
      </c>
      <c r="H134" s="61" t="s">
        <v>449</v>
      </c>
      <c r="I134" s="62" t="s">
        <v>154</v>
      </c>
      <c r="J134" s="62" t="s">
        <v>155</v>
      </c>
    </row>
    <row r="135" spans="1:10" ht="15.75" x14ac:dyDescent="0.25">
      <c r="A135" s="83" t="str">
        <f t="shared" si="1"/>
        <v>J120 1</v>
      </c>
      <c r="B135" s="81">
        <v>1</v>
      </c>
      <c r="C135" s="58" t="s">
        <v>76</v>
      </c>
      <c r="D135" s="58" t="s">
        <v>703</v>
      </c>
      <c r="E135" s="59" t="s">
        <v>843</v>
      </c>
      <c r="F135" s="59" t="s">
        <v>844</v>
      </c>
      <c r="G135" s="60" t="s">
        <v>845</v>
      </c>
      <c r="H135" s="61" t="s">
        <v>846</v>
      </c>
      <c r="I135" s="62" t="s">
        <v>154</v>
      </c>
      <c r="J135" s="62" t="s">
        <v>154</v>
      </c>
    </row>
    <row r="136" spans="1:10" ht="15.75" x14ac:dyDescent="0.25">
      <c r="A136" s="83" t="str">
        <f t="shared" si="1"/>
        <v>J160 2</v>
      </c>
      <c r="B136" s="81">
        <v>2</v>
      </c>
      <c r="C136" s="58" t="s">
        <v>77</v>
      </c>
      <c r="D136" s="58" t="s">
        <v>704</v>
      </c>
      <c r="E136" s="59" t="s">
        <v>847</v>
      </c>
      <c r="F136" s="59" t="s">
        <v>218</v>
      </c>
      <c r="G136" s="60" t="s">
        <v>848</v>
      </c>
      <c r="H136" s="61" t="s">
        <v>849</v>
      </c>
      <c r="I136" s="62" t="s">
        <v>154</v>
      </c>
      <c r="J136" s="62" t="s">
        <v>154</v>
      </c>
    </row>
    <row r="137" spans="1:10" ht="15.75" x14ac:dyDescent="0.25">
      <c r="A137" s="83" t="str">
        <f t="shared" si="1"/>
        <v>J160 1</v>
      </c>
      <c r="B137" s="81">
        <v>1</v>
      </c>
      <c r="C137" s="58" t="s">
        <v>77</v>
      </c>
      <c r="D137" s="58" t="s">
        <v>704</v>
      </c>
      <c r="E137" s="59" t="s">
        <v>454</v>
      </c>
      <c r="F137" s="59" t="s">
        <v>455</v>
      </c>
      <c r="G137" s="60" t="s">
        <v>456</v>
      </c>
      <c r="H137" s="61" t="s">
        <v>457</v>
      </c>
      <c r="I137" s="62" t="s">
        <v>154</v>
      </c>
      <c r="J137" s="62" t="s">
        <v>155</v>
      </c>
    </row>
    <row r="138" spans="1:10" ht="15.75" x14ac:dyDescent="0.25">
      <c r="A138" s="83" t="str">
        <f t="shared" ref="A138:A202" si="3">C138 &amp; " " &amp; B138</f>
        <v>J160 3</v>
      </c>
      <c r="B138" s="81">
        <v>3</v>
      </c>
      <c r="C138" s="58" t="s">
        <v>77</v>
      </c>
      <c r="D138" s="58" t="s">
        <v>704</v>
      </c>
      <c r="E138" s="59" t="s">
        <v>850</v>
      </c>
      <c r="F138" s="59" t="s">
        <v>851</v>
      </c>
      <c r="G138" s="60" t="s">
        <v>852</v>
      </c>
      <c r="H138" s="61" t="s">
        <v>853</v>
      </c>
      <c r="I138" s="62" t="s">
        <v>154</v>
      </c>
      <c r="J138" s="62" t="s">
        <v>154</v>
      </c>
    </row>
    <row r="139" spans="1:10" ht="15.75" x14ac:dyDescent="0.25">
      <c r="A139" s="83" t="str">
        <f t="shared" si="3"/>
        <v>J160 4</v>
      </c>
      <c r="B139" s="81">
        <v>4</v>
      </c>
      <c r="C139" s="58" t="s">
        <v>77</v>
      </c>
      <c r="D139" s="58" t="s">
        <v>704</v>
      </c>
      <c r="E139" s="59" t="s">
        <v>854</v>
      </c>
      <c r="F139" s="59" t="s">
        <v>302</v>
      </c>
      <c r="G139" s="60" t="s">
        <v>855</v>
      </c>
      <c r="H139" s="61" t="s">
        <v>856</v>
      </c>
      <c r="I139" s="62" t="s">
        <v>154</v>
      </c>
      <c r="J139" s="62" t="s">
        <v>154</v>
      </c>
    </row>
    <row r="140" spans="1:10" ht="15.75" x14ac:dyDescent="0.25">
      <c r="A140" s="83" t="str">
        <f t="shared" si="3"/>
        <v>J200 1</v>
      </c>
      <c r="B140" s="81">
        <v>1</v>
      </c>
      <c r="C140" s="58" t="s">
        <v>78</v>
      </c>
      <c r="D140" s="58" t="s">
        <v>705</v>
      </c>
      <c r="E140" s="59" t="s">
        <v>857</v>
      </c>
      <c r="F140" s="59" t="s">
        <v>458</v>
      </c>
      <c r="G140" s="60" t="s">
        <v>858</v>
      </c>
      <c r="H140" s="61" t="s">
        <v>459</v>
      </c>
      <c r="I140" s="62" t="s">
        <v>154</v>
      </c>
      <c r="J140" s="62" t="s">
        <v>155</v>
      </c>
    </row>
    <row r="141" spans="1:10" ht="15.75" x14ac:dyDescent="0.25">
      <c r="A141" s="83" t="str">
        <f t="shared" si="3"/>
        <v>K050 2</v>
      </c>
      <c r="B141" s="81">
        <v>2</v>
      </c>
      <c r="C141" s="58" t="s">
        <v>79</v>
      </c>
      <c r="D141" s="58" t="s">
        <v>706</v>
      </c>
      <c r="E141" s="59" t="s">
        <v>463</v>
      </c>
      <c r="F141" s="59" t="s">
        <v>302</v>
      </c>
      <c r="G141" s="60" t="s">
        <v>464</v>
      </c>
      <c r="H141" s="61" t="s">
        <v>465</v>
      </c>
      <c r="I141" s="62" t="s">
        <v>154</v>
      </c>
      <c r="J141" s="62" t="s">
        <v>155</v>
      </c>
    </row>
    <row r="142" spans="1:10" ht="15.75" x14ac:dyDescent="0.25">
      <c r="A142" s="83" t="str">
        <f t="shared" si="3"/>
        <v>K050 1</v>
      </c>
      <c r="B142" s="81">
        <v>1</v>
      </c>
      <c r="C142" s="58" t="s">
        <v>79</v>
      </c>
      <c r="D142" s="58" t="s">
        <v>706</v>
      </c>
      <c r="E142" s="59" t="s">
        <v>460</v>
      </c>
      <c r="F142" s="59" t="s">
        <v>451</v>
      </c>
      <c r="G142" s="60" t="s">
        <v>461</v>
      </c>
      <c r="H142" s="61" t="s">
        <v>462</v>
      </c>
      <c r="I142" s="62" t="s">
        <v>154</v>
      </c>
      <c r="J142" s="62" t="s">
        <v>155</v>
      </c>
    </row>
    <row r="143" spans="1:10" ht="15.75" x14ac:dyDescent="0.25">
      <c r="A143" s="83" t="str">
        <f t="shared" si="3"/>
        <v>L040 2</v>
      </c>
      <c r="B143" s="81">
        <v>2</v>
      </c>
      <c r="C143" s="58" t="s">
        <v>80</v>
      </c>
      <c r="D143" s="58" t="s">
        <v>711</v>
      </c>
      <c r="E143" s="59" t="s">
        <v>1042</v>
      </c>
      <c r="F143" s="59" t="s">
        <v>420</v>
      </c>
      <c r="G143" s="60" t="s">
        <v>1043</v>
      </c>
      <c r="H143" s="61"/>
      <c r="I143" s="62"/>
      <c r="J143" s="62"/>
    </row>
    <row r="144" spans="1:10" ht="15.75" x14ac:dyDescent="0.25">
      <c r="A144" s="83" t="str">
        <f t="shared" si="3"/>
        <v>L040 1</v>
      </c>
      <c r="B144" s="81">
        <v>1</v>
      </c>
      <c r="C144" s="58" t="s">
        <v>80</v>
      </c>
      <c r="D144" s="58" t="s">
        <v>711</v>
      </c>
      <c r="E144" s="59" t="s">
        <v>466</v>
      </c>
      <c r="F144" s="59" t="s">
        <v>302</v>
      </c>
      <c r="G144" s="60" t="s">
        <v>467</v>
      </c>
      <c r="H144" s="61" t="s">
        <v>859</v>
      </c>
      <c r="I144" s="62" t="s">
        <v>154</v>
      </c>
      <c r="J144" s="62" t="s">
        <v>155</v>
      </c>
    </row>
    <row r="145" spans="1:10" ht="15.75" x14ac:dyDescent="0.25">
      <c r="A145" s="83" t="str">
        <f t="shared" si="3"/>
        <v>L060 2</v>
      </c>
      <c r="B145" s="81">
        <v>2</v>
      </c>
      <c r="C145" s="58" t="s">
        <v>113</v>
      </c>
      <c r="D145" s="58" t="s">
        <v>712</v>
      </c>
      <c r="E145" s="59" t="s">
        <v>469</v>
      </c>
      <c r="F145" s="59" t="s">
        <v>222</v>
      </c>
      <c r="G145" s="60" t="s">
        <v>470</v>
      </c>
      <c r="H145" s="61" t="s">
        <v>471</v>
      </c>
      <c r="I145" s="62" t="s">
        <v>154</v>
      </c>
      <c r="J145" s="62" t="s">
        <v>154</v>
      </c>
    </row>
    <row r="146" spans="1:10" ht="15.75" x14ac:dyDescent="0.25">
      <c r="A146" s="83" t="str">
        <f t="shared" si="3"/>
        <v>L060 1</v>
      </c>
      <c r="B146" s="81">
        <v>1</v>
      </c>
      <c r="C146" s="58" t="s">
        <v>113</v>
      </c>
      <c r="D146" s="58" t="s">
        <v>712</v>
      </c>
      <c r="E146" s="59" t="s">
        <v>1044</v>
      </c>
      <c r="F146" s="59" t="s">
        <v>455</v>
      </c>
      <c r="G146" s="60" t="s">
        <v>1045</v>
      </c>
      <c r="H146" s="61" t="s">
        <v>468</v>
      </c>
      <c r="I146" s="62" t="s">
        <v>154</v>
      </c>
      <c r="J146" s="62" t="s">
        <v>154</v>
      </c>
    </row>
    <row r="147" spans="1:10" ht="15.75" x14ac:dyDescent="0.25">
      <c r="A147" s="83" t="str">
        <f t="shared" si="3"/>
        <v>L060 3</v>
      </c>
      <c r="B147" s="81">
        <v>3</v>
      </c>
      <c r="C147" s="58" t="s">
        <v>113</v>
      </c>
      <c r="D147" s="58" t="s">
        <v>712</v>
      </c>
      <c r="E147" s="59" t="s">
        <v>472</v>
      </c>
      <c r="F147" s="59" t="s">
        <v>473</v>
      </c>
      <c r="G147" s="60" t="s">
        <v>474</v>
      </c>
      <c r="H147" s="61" t="s">
        <v>475</v>
      </c>
      <c r="I147" s="62" t="s">
        <v>154</v>
      </c>
      <c r="J147" s="62" t="s">
        <v>154</v>
      </c>
    </row>
    <row r="148" spans="1:10" ht="15.75" x14ac:dyDescent="0.25">
      <c r="A148" s="83" t="str">
        <f t="shared" si="3"/>
        <v>L060 4</v>
      </c>
      <c r="B148" s="81">
        <v>4</v>
      </c>
      <c r="C148" s="58" t="s">
        <v>113</v>
      </c>
      <c r="D148" s="58" t="s">
        <v>712</v>
      </c>
      <c r="E148" s="59" t="s">
        <v>1046</v>
      </c>
      <c r="F148" s="59"/>
      <c r="G148" s="60" t="s">
        <v>474</v>
      </c>
      <c r="H148" s="61"/>
      <c r="I148" s="62"/>
      <c r="J148" s="62"/>
    </row>
    <row r="149" spans="1:10" ht="15.75" x14ac:dyDescent="0.25">
      <c r="A149" s="83" t="str">
        <f t="shared" si="3"/>
        <v>L060 5</v>
      </c>
      <c r="B149" s="81">
        <v>5</v>
      </c>
      <c r="C149" s="58" t="s">
        <v>113</v>
      </c>
      <c r="D149" s="58" t="s">
        <v>712</v>
      </c>
      <c r="E149" s="65" t="s">
        <v>1047</v>
      </c>
      <c r="F149" s="65"/>
      <c r="G149" s="60" t="s">
        <v>1048</v>
      </c>
      <c r="H149" s="67"/>
      <c r="I149" s="68"/>
      <c r="J149" s="68"/>
    </row>
    <row r="150" spans="1:10" ht="15.75" x14ac:dyDescent="0.25">
      <c r="A150" s="83" t="str">
        <f t="shared" si="3"/>
        <v>L080 3</v>
      </c>
      <c r="B150" s="81">
        <v>3</v>
      </c>
      <c r="C150" s="58" t="s">
        <v>114</v>
      </c>
      <c r="D150" s="58" t="s">
        <v>790</v>
      </c>
      <c r="E150" s="65" t="s">
        <v>476</v>
      </c>
      <c r="F150" s="65" t="s">
        <v>342</v>
      </c>
      <c r="G150" s="60" t="s">
        <v>477</v>
      </c>
      <c r="H150" s="67" t="s">
        <v>478</v>
      </c>
      <c r="I150" s="68" t="s">
        <v>154</v>
      </c>
      <c r="J150" s="68" t="s">
        <v>155</v>
      </c>
    </row>
    <row r="151" spans="1:10" ht="15.75" x14ac:dyDescent="0.25">
      <c r="A151" s="83" t="str">
        <f t="shared" si="3"/>
        <v>L080 1</v>
      </c>
      <c r="B151" s="81">
        <v>1</v>
      </c>
      <c r="C151" s="58" t="s">
        <v>114</v>
      </c>
      <c r="D151" s="58" t="s">
        <v>790</v>
      </c>
      <c r="E151" s="65" t="s">
        <v>1029</v>
      </c>
      <c r="F151" s="65" t="s">
        <v>191</v>
      </c>
      <c r="G151" s="60" t="s">
        <v>1030</v>
      </c>
      <c r="H151" s="67" t="s">
        <v>1028</v>
      </c>
      <c r="I151" s="68" t="s">
        <v>154</v>
      </c>
      <c r="J151" s="68" t="s">
        <v>155</v>
      </c>
    </row>
    <row r="152" spans="1:10" ht="15.75" x14ac:dyDescent="0.25">
      <c r="A152" s="83" t="str">
        <f t="shared" si="3"/>
        <v>L080 2</v>
      </c>
      <c r="B152" s="81">
        <v>2</v>
      </c>
      <c r="C152" s="58" t="s">
        <v>114</v>
      </c>
      <c r="D152" s="58" t="s">
        <v>790</v>
      </c>
      <c r="E152" s="59" t="s">
        <v>803</v>
      </c>
      <c r="F152" s="59" t="s">
        <v>195</v>
      </c>
      <c r="G152" s="60" t="s">
        <v>804</v>
      </c>
      <c r="H152" s="61" t="s">
        <v>196</v>
      </c>
      <c r="I152" s="74" t="s">
        <v>154</v>
      </c>
      <c r="J152" s="74" t="s">
        <v>154</v>
      </c>
    </row>
    <row r="153" spans="1:10" ht="15.75" x14ac:dyDescent="0.25">
      <c r="A153" s="83" t="str">
        <f t="shared" si="3"/>
        <v>L120 4</v>
      </c>
      <c r="B153" s="81">
        <v>4</v>
      </c>
      <c r="C153" s="58" t="s">
        <v>81</v>
      </c>
      <c r="D153" s="58" t="s">
        <v>713</v>
      </c>
      <c r="E153" s="59" t="s">
        <v>800</v>
      </c>
      <c r="F153" s="59" t="s">
        <v>195</v>
      </c>
      <c r="G153" s="60" t="s">
        <v>801</v>
      </c>
      <c r="H153" s="61" t="s">
        <v>802</v>
      </c>
      <c r="I153" s="74" t="s">
        <v>154</v>
      </c>
      <c r="J153" s="74" t="s">
        <v>154</v>
      </c>
    </row>
    <row r="154" spans="1:10" ht="15.75" x14ac:dyDescent="0.25">
      <c r="A154" s="83" t="str">
        <f t="shared" si="3"/>
        <v>L120 1</v>
      </c>
      <c r="B154" s="81">
        <v>1</v>
      </c>
      <c r="C154" s="58" t="s">
        <v>81</v>
      </c>
      <c r="D154" s="58" t="s">
        <v>713</v>
      </c>
      <c r="E154" s="59" t="s">
        <v>1029</v>
      </c>
      <c r="F154" s="59" t="s">
        <v>191</v>
      </c>
      <c r="G154" s="60" t="s">
        <v>1030</v>
      </c>
      <c r="H154" s="61" t="s">
        <v>1028</v>
      </c>
      <c r="I154" s="62" t="s">
        <v>154</v>
      </c>
      <c r="J154" s="62" t="s">
        <v>155</v>
      </c>
    </row>
    <row r="155" spans="1:10" ht="15.75" x14ac:dyDescent="0.25">
      <c r="A155" s="83" t="str">
        <f t="shared" si="3"/>
        <v>L120 3</v>
      </c>
      <c r="B155" s="81">
        <v>3</v>
      </c>
      <c r="C155" s="58" t="s">
        <v>81</v>
      </c>
      <c r="D155" s="58" t="s">
        <v>713</v>
      </c>
      <c r="E155" s="59" t="s">
        <v>860</v>
      </c>
      <c r="F155" s="59" t="s">
        <v>861</v>
      </c>
      <c r="G155" s="60" t="s">
        <v>862</v>
      </c>
      <c r="H155" s="61" t="s">
        <v>863</v>
      </c>
      <c r="I155" s="62" t="s">
        <v>154</v>
      </c>
      <c r="J155" s="62" t="s">
        <v>154</v>
      </c>
    </row>
    <row r="156" spans="1:10" ht="15.75" x14ac:dyDescent="0.25">
      <c r="A156" s="83" t="str">
        <f t="shared" si="3"/>
        <v>L120 2</v>
      </c>
      <c r="B156" s="81">
        <v>2</v>
      </c>
      <c r="C156" s="58" t="s">
        <v>81</v>
      </c>
      <c r="D156" s="58" t="s">
        <v>713</v>
      </c>
      <c r="E156" s="59" t="s">
        <v>803</v>
      </c>
      <c r="F156" s="59" t="s">
        <v>195</v>
      </c>
      <c r="G156" s="60" t="s">
        <v>804</v>
      </c>
      <c r="H156" s="61" t="s">
        <v>196</v>
      </c>
      <c r="I156" s="62" t="s">
        <v>154</v>
      </c>
      <c r="J156" s="62" t="s">
        <v>154</v>
      </c>
    </row>
    <row r="157" spans="1:10" ht="15.75" x14ac:dyDescent="0.25">
      <c r="A157" s="83" t="str">
        <f t="shared" si="3"/>
        <v>L240 1</v>
      </c>
      <c r="B157" s="81">
        <v>1</v>
      </c>
      <c r="C157" s="58" t="s">
        <v>82</v>
      </c>
      <c r="D157" s="58" t="s">
        <v>714</v>
      </c>
      <c r="E157" s="59" t="s">
        <v>479</v>
      </c>
      <c r="F157" s="59" t="s">
        <v>191</v>
      </c>
      <c r="G157" s="60" t="s">
        <v>480</v>
      </c>
      <c r="H157" s="61" t="s">
        <v>481</v>
      </c>
      <c r="I157" s="62" t="s">
        <v>154</v>
      </c>
      <c r="J157" s="62" t="s">
        <v>154</v>
      </c>
    </row>
    <row r="158" spans="1:10" ht="15.75" x14ac:dyDescent="0.25">
      <c r="A158" s="83" t="str">
        <f t="shared" si="3"/>
        <v>L240 2</v>
      </c>
      <c r="B158" s="81">
        <v>2</v>
      </c>
      <c r="C158" s="58" t="s">
        <v>82</v>
      </c>
      <c r="D158" s="58" t="s">
        <v>714</v>
      </c>
      <c r="E158" s="59" t="s">
        <v>482</v>
      </c>
      <c r="F158" s="59" t="s">
        <v>864</v>
      </c>
      <c r="G158" s="60" t="s">
        <v>483</v>
      </c>
      <c r="H158" s="61" t="s">
        <v>484</v>
      </c>
      <c r="I158" s="62" t="s">
        <v>155</v>
      </c>
      <c r="J158" s="62" t="s">
        <v>154</v>
      </c>
    </row>
    <row r="159" spans="1:10" ht="15.75" x14ac:dyDescent="0.25">
      <c r="A159" s="83" t="str">
        <f t="shared" si="3"/>
        <v>L240 3</v>
      </c>
      <c r="B159" s="81">
        <v>3</v>
      </c>
      <c r="C159" s="58" t="s">
        <v>82</v>
      </c>
      <c r="D159" s="58" t="s">
        <v>714</v>
      </c>
      <c r="E159" s="59" t="s">
        <v>485</v>
      </c>
      <c r="F159" s="59" t="s">
        <v>486</v>
      </c>
      <c r="G159" s="60" t="s">
        <v>487</v>
      </c>
      <c r="H159" s="61" t="s">
        <v>488</v>
      </c>
      <c r="I159" s="62" t="s">
        <v>154</v>
      </c>
      <c r="J159" s="62" t="s">
        <v>155</v>
      </c>
    </row>
    <row r="160" spans="1:10" ht="15.75" x14ac:dyDescent="0.25">
      <c r="A160" s="83" t="str">
        <f t="shared" si="3"/>
        <v>L360 4</v>
      </c>
      <c r="B160" s="81">
        <v>4</v>
      </c>
      <c r="C160" s="58" t="s">
        <v>83</v>
      </c>
      <c r="D160" s="58" t="s">
        <v>716</v>
      </c>
      <c r="E160" s="59" t="s">
        <v>800</v>
      </c>
      <c r="F160" s="59" t="s">
        <v>195</v>
      </c>
      <c r="G160" s="60" t="s">
        <v>801</v>
      </c>
      <c r="H160" s="61" t="s">
        <v>802</v>
      </c>
      <c r="I160" s="62" t="s">
        <v>154</v>
      </c>
      <c r="J160" s="62" t="s">
        <v>154</v>
      </c>
    </row>
    <row r="161" spans="1:10" ht="15.75" x14ac:dyDescent="0.25">
      <c r="A161" s="83" t="str">
        <f t="shared" si="3"/>
        <v>L360 1</v>
      </c>
      <c r="B161" s="81">
        <v>1</v>
      </c>
      <c r="C161" s="58" t="s">
        <v>83</v>
      </c>
      <c r="D161" s="58" t="s">
        <v>716</v>
      </c>
      <c r="E161" s="59" t="s">
        <v>1029</v>
      </c>
      <c r="F161" s="59" t="s">
        <v>191</v>
      </c>
      <c r="G161" s="60" t="s">
        <v>1030</v>
      </c>
      <c r="H161" s="61" t="s">
        <v>1028</v>
      </c>
      <c r="I161" s="62" t="s">
        <v>154</v>
      </c>
      <c r="J161" s="62" t="s">
        <v>155</v>
      </c>
    </row>
    <row r="162" spans="1:10" ht="15.75" x14ac:dyDescent="0.25">
      <c r="A162" s="83" t="str">
        <f t="shared" si="3"/>
        <v>L360 3</v>
      </c>
      <c r="B162" s="81">
        <v>3</v>
      </c>
      <c r="C162" s="58" t="s">
        <v>83</v>
      </c>
      <c r="D162" s="58" t="s">
        <v>716</v>
      </c>
      <c r="E162" s="59" t="s">
        <v>865</v>
      </c>
      <c r="F162" s="59" t="s">
        <v>866</v>
      </c>
      <c r="G162" s="60" t="s">
        <v>867</v>
      </c>
      <c r="H162" s="61" t="s">
        <v>868</v>
      </c>
      <c r="I162" s="62" t="s">
        <v>154</v>
      </c>
      <c r="J162" s="62" t="s">
        <v>154</v>
      </c>
    </row>
    <row r="163" spans="1:10" ht="15.75" x14ac:dyDescent="0.25">
      <c r="A163" s="83" t="str">
        <f t="shared" si="3"/>
        <v>L360 2</v>
      </c>
      <c r="B163" s="81">
        <v>2</v>
      </c>
      <c r="C163" s="58" t="s">
        <v>83</v>
      </c>
      <c r="D163" s="58" t="s">
        <v>716</v>
      </c>
      <c r="E163" s="59" t="s">
        <v>803</v>
      </c>
      <c r="F163" s="59" t="s">
        <v>195</v>
      </c>
      <c r="G163" s="60" t="s">
        <v>804</v>
      </c>
      <c r="H163" s="61" t="s">
        <v>196</v>
      </c>
      <c r="I163" s="62" t="s">
        <v>154</v>
      </c>
      <c r="J163" s="62" t="s">
        <v>154</v>
      </c>
    </row>
    <row r="164" spans="1:10" ht="15.75" x14ac:dyDescent="0.25">
      <c r="A164" s="83" t="str">
        <f t="shared" si="3"/>
        <v>L460 3</v>
      </c>
      <c r="B164" s="81">
        <v>3</v>
      </c>
      <c r="C164" s="58" t="s">
        <v>84</v>
      </c>
      <c r="D164" s="58" t="s">
        <v>717</v>
      </c>
      <c r="E164" s="64" t="s">
        <v>489</v>
      </c>
      <c r="F164" s="63" t="s">
        <v>403</v>
      </c>
      <c r="G164" s="60" t="s">
        <v>490</v>
      </c>
      <c r="H164" s="64" t="s">
        <v>491</v>
      </c>
      <c r="I164" s="64" t="s">
        <v>154</v>
      </c>
      <c r="J164" s="64" t="s">
        <v>155</v>
      </c>
    </row>
    <row r="165" spans="1:10" ht="15.75" x14ac:dyDescent="0.25">
      <c r="A165" s="83" t="str">
        <f t="shared" si="3"/>
        <v>L460 4</v>
      </c>
      <c r="B165" s="81">
        <v>4</v>
      </c>
      <c r="C165" s="58" t="s">
        <v>84</v>
      </c>
      <c r="D165" s="58" t="s">
        <v>717</v>
      </c>
      <c r="E165" s="64" t="s">
        <v>800</v>
      </c>
      <c r="F165" s="63" t="s">
        <v>195</v>
      </c>
      <c r="G165" s="60" t="s">
        <v>801</v>
      </c>
      <c r="H165" s="64" t="s">
        <v>802</v>
      </c>
      <c r="I165" s="64" t="s">
        <v>154</v>
      </c>
      <c r="J165" s="64" t="s">
        <v>154</v>
      </c>
    </row>
    <row r="166" spans="1:10" ht="15.75" x14ac:dyDescent="0.25">
      <c r="A166" s="83" t="str">
        <f t="shared" si="3"/>
        <v>L460 1</v>
      </c>
      <c r="B166" s="81">
        <v>1</v>
      </c>
      <c r="C166" s="58" t="s">
        <v>84</v>
      </c>
      <c r="D166" s="58" t="s">
        <v>717</v>
      </c>
      <c r="E166" s="64" t="s">
        <v>1029</v>
      </c>
      <c r="F166" s="63" t="s">
        <v>191</v>
      </c>
      <c r="G166" s="60" t="s">
        <v>1030</v>
      </c>
      <c r="H166" s="64" t="s">
        <v>1028</v>
      </c>
      <c r="I166" s="64" t="s">
        <v>154</v>
      </c>
      <c r="J166" s="64" t="s">
        <v>155</v>
      </c>
    </row>
    <row r="167" spans="1:10" ht="15.75" x14ac:dyDescent="0.25">
      <c r="A167" s="83" t="str">
        <f t="shared" si="3"/>
        <v>L460 2</v>
      </c>
      <c r="B167" s="81">
        <v>2</v>
      </c>
      <c r="C167" s="58" t="s">
        <v>84</v>
      </c>
      <c r="D167" s="58" t="s">
        <v>717</v>
      </c>
      <c r="E167" s="64" t="s">
        <v>803</v>
      </c>
      <c r="F167" s="63" t="s">
        <v>195</v>
      </c>
      <c r="G167" s="60" t="s">
        <v>804</v>
      </c>
      <c r="H167" s="64" t="s">
        <v>196</v>
      </c>
      <c r="I167" s="64" t="s">
        <v>154</v>
      </c>
      <c r="J167" s="64" t="s">
        <v>154</v>
      </c>
    </row>
    <row r="168" spans="1:10" ht="15.75" x14ac:dyDescent="0.25">
      <c r="A168" s="83" t="str">
        <f t="shared" si="3"/>
        <v>N040 1</v>
      </c>
      <c r="B168" s="81">
        <v>1</v>
      </c>
      <c r="C168" s="58" t="s">
        <v>85</v>
      </c>
      <c r="D168" s="58" t="s">
        <v>720</v>
      </c>
      <c r="E168" s="64" t="s">
        <v>869</v>
      </c>
      <c r="F168" s="63" t="s">
        <v>492</v>
      </c>
      <c r="G168" s="60" t="s">
        <v>870</v>
      </c>
      <c r="H168" s="64" t="s">
        <v>493</v>
      </c>
      <c r="I168" s="64" t="s">
        <v>154</v>
      </c>
      <c r="J168" s="64" t="s">
        <v>154</v>
      </c>
    </row>
    <row r="169" spans="1:10" ht="15.75" x14ac:dyDescent="0.25">
      <c r="A169" s="83" t="str">
        <f t="shared" si="3"/>
        <v>N040 2</v>
      </c>
      <c r="B169" s="81">
        <v>2</v>
      </c>
      <c r="C169" s="58" t="s">
        <v>85</v>
      </c>
      <c r="D169" s="58" t="s">
        <v>720</v>
      </c>
      <c r="E169" s="64" t="s">
        <v>494</v>
      </c>
      <c r="F169" s="63" t="s">
        <v>871</v>
      </c>
      <c r="G169" s="60" t="s">
        <v>495</v>
      </c>
      <c r="H169" s="64" t="s">
        <v>496</v>
      </c>
      <c r="I169" s="64" t="s">
        <v>154</v>
      </c>
      <c r="J169" s="64" t="s">
        <v>154</v>
      </c>
    </row>
    <row r="170" spans="1:10" ht="15.75" x14ac:dyDescent="0.25">
      <c r="A170" s="83" t="str">
        <f t="shared" si="3"/>
        <v>N080 1</v>
      </c>
      <c r="B170" s="81">
        <v>1</v>
      </c>
      <c r="C170" s="58" t="s">
        <v>86</v>
      </c>
      <c r="D170" s="58" t="s">
        <v>721</v>
      </c>
      <c r="E170" s="64" t="s">
        <v>497</v>
      </c>
      <c r="F170" s="63" t="s">
        <v>498</v>
      </c>
      <c r="G170" s="60" t="s">
        <v>499</v>
      </c>
      <c r="H170" s="64">
        <v>8037349238</v>
      </c>
      <c r="I170" s="64" t="s">
        <v>154</v>
      </c>
      <c r="J170" s="64" t="s">
        <v>155</v>
      </c>
    </row>
    <row r="171" spans="1:10" ht="15.75" x14ac:dyDescent="0.25">
      <c r="A171" s="83" t="str">
        <f t="shared" si="3"/>
        <v>N080 2</v>
      </c>
      <c r="B171" s="81">
        <v>2</v>
      </c>
      <c r="C171" s="58" t="s">
        <v>86</v>
      </c>
      <c r="D171" s="58" t="s">
        <v>721</v>
      </c>
      <c r="E171" s="65" t="s">
        <v>500</v>
      </c>
      <c r="F171" s="65" t="s">
        <v>501</v>
      </c>
      <c r="G171" s="60" t="s">
        <v>502</v>
      </c>
      <c r="H171" s="67">
        <v>8037349257</v>
      </c>
      <c r="I171" s="68" t="s">
        <v>155</v>
      </c>
      <c r="J171" s="68" t="s">
        <v>155</v>
      </c>
    </row>
    <row r="172" spans="1:10" ht="15.75" x14ac:dyDescent="0.25">
      <c r="A172" s="83" t="str">
        <f t="shared" si="3"/>
        <v>N120 1</v>
      </c>
      <c r="B172" s="81">
        <v>1</v>
      </c>
      <c r="C172" s="58" t="s">
        <v>87</v>
      </c>
      <c r="D172" s="58" t="s">
        <v>722</v>
      </c>
      <c r="E172" s="65" t="s">
        <v>503</v>
      </c>
      <c r="F172" s="65" t="s">
        <v>504</v>
      </c>
      <c r="G172" s="60" t="s">
        <v>505</v>
      </c>
      <c r="H172" s="67" t="s">
        <v>506</v>
      </c>
      <c r="I172" s="68" t="s">
        <v>154</v>
      </c>
      <c r="J172" s="68" t="s">
        <v>154</v>
      </c>
    </row>
    <row r="173" spans="1:10" ht="15.75" x14ac:dyDescent="0.25">
      <c r="A173" s="83" t="str">
        <f t="shared" si="3"/>
        <v>N120 2</v>
      </c>
      <c r="B173" s="81">
        <v>2</v>
      </c>
      <c r="C173" s="58" t="s">
        <v>87</v>
      </c>
      <c r="D173" s="58" t="s">
        <v>722</v>
      </c>
      <c r="E173" s="59" t="s">
        <v>507</v>
      </c>
      <c r="F173" s="59" t="s">
        <v>278</v>
      </c>
      <c r="G173" s="60" t="s">
        <v>508</v>
      </c>
      <c r="H173" s="61" t="s">
        <v>509</v>
      </c>
      <c r="I173" s="62" t="s">
        <v>154</v>
      </c>
      <c r="J173" s="62" t="s">
        <v>155</v>
      </c>
    </row>
    <row r="174" spans="1:10" ht="15.75" x14ac:dyDescent="0.25">
      <c r="A174" s="83" t="str">
        <f t="shared" si="3"/>
        <v>N120 3</v>
      </c>
      <c r="B174" s="81">
        <v>3</v>
      </c>
      <c r="C174" s="58" t="s">
        <v>87</v>
      </c>
      <c r="D174" s="58" t="s">
        <v>722</v>
      </c>
      <c r="E174" s="59" t="s">
        <v>510</v>
      </c>
      <c r="F174" s="59" t="s">
        <v>511</v>
      </c>
      <c r="G174" s="60" t="s">
        <v>512</v>
      </c>
      <c r="H174" s="61" t="s">
        <v>513</v>
      </c>
      <c r="I174" s="62" t="s">
        <v>154</v>
      </c>
      <c r="J174" s="62" t="s">
        <v>154</v>
      </c>
    </row>
    <row r="175" spans="1:10" ht="15.75" x14ac:dyDescent="0.25">
      <c r="A175" s="83" t="str">
        <f t="shared" si="3"/>
        <v>N200 1</v>
      </c>
      <c r="B175" s="81">
        <v>1</v>
      </c>
      <c r="C175" s="58" t="s">
        <v>88</v>
      </c>
      <c r="D175" s="58" t="s">
        <v>723</v>
      </c>
      <c r="E175" s="69" t="s">
        <v>514</v>
      </c>
      <c r="F175" s="69" t="s">
        <v>214</v>
      </c>
      <c r="G175" s="69" t="s">
        <v>515</v>
      </c>
      <c r="H175" s="71" t="s">
        <v>516</v>
      </c>
      <c r="I175" s="72" t="s">
        <v>154</v>
      </c>
      <c r="J175" s="72" t="s">
        <v>155</v>
      </c>
    </row>
    <row r="176" spans="1:10" ht="15.75" x14ac:dyDescent="0.25">
      <c r="A176" s="83" t="str">
        <f t="shared" si="3"/>
        <v>P120 3</v>
      </c>
      <c r="B176" s="81">
        <v>3</v>
      </c>
      <c r="C176" s="58" t="s">
        <v>89</v>
      </c>
      <c r="D176" s="58" t="s">
        <v>726</v>
      </c>
      <c r="E176" s="59" t="s">
        <v>520</v>
      </c>
      <c r="F176" s="59" t="s">
        <v>240</v>
      </c>
      <c r="G176" s="60" t="s">
        <v>521</v>
      </c>
      <c r="H176" s="61" t="s">
        <v>522</v>
      </c>
      <c r="I176" s="62" t="s">
        <v>154</v>
      </c>
      <c r="J176" s="62" t="s">
        <v>154</v>
      </c>
    </row>
    <row r="177" spans="1:10" ht="15.75" x14ac:dyDescent="0.25">
      <c r="A177" s="83" t="str">
        <f t="shared" si="3"/>
        <v>P120 1</v>
      </c>
      <c r="B177" s="81">
        <v>1</v>
      </c>
      <c r="C177" s="58" t="s">
        <v>89</v>
      </c>
      <c r="D177" s="58" t="s">
        <v>726</v>
      </c>
      <c r="E177" s="64" t="s">
        <v>872</v>
      </c>
      <c r="F177" s="63" t="s">
        <v>873</v>
      </c>
      <c r="G177" s="60" t="s">
        <v>874</v>
      </c>
      <c r="H177" s="64" t="s">
        <v>875</v>
      </c>
      <c r="I177" s="64" t="s">
        <v>154</v>
      </c>
      <c r="J177" s="64" t="s">
        <v>154</v>
      </c>
    </row>
    <row r="178" spans="1:10" ht="15.75" x14ac:dyDescent="0.25">
      <c r="A178" s="83" t="str">
        <f t="shared" si="3"/>
        <v>P120 2</v>
      </c>
      <c r="B178" s="81">
        <v>2</v>
      </c>
      <c r="C178" s="58" t="s">
        <v>89</v>
      </c>
      <c r="D178" s="58" t="s">
        <v>726</v>
      </c>
      <c r="E178" s="64" t="s">
        <v>517</v>
      </c>
      <c r="F178" s="63" t="s">
        <v>278</v>
      </c>
      <c r="G178" s="60" t="s">
        <v>518</v>
      </c>
      <c r="H178" s="64" t="s">
        <v>519</v>
      </c>
      <c r="I178" s="64" t="s">
        <v>154</v>
      </c>
      <c r="J178" s="64" t="s">
        <v>154</v>
      </c>
    </row>
    <row r="179" spans="1:10" ht="15.75" x14ac:dyDescent="0.25">
      <c r="A179" s="83" t="str">
        <f t="shared" si="3"/>
        <v>P160 1</v>
      </c>
      <c r="B179" s="81">
        <v>1</v>
      </c>
      <c r="C179" s="58" t="s">
        <v>90</v>
      </c>
      <c r="D179" s="58" t="s">
        <v>727</v>
      </c>
      <c r="E179" s="59" t="s">
        <v>523</v>
      </c>
      <c r="F179" s="59" t="s">
        <v>524</v>
      </c>
      <c r="G179" s="60" t="s">
        <v>525</v>
      </c>
      <c r="H179" s="61" t="s">
        <v>526</v>
      </c>
      <c r="I179" s="62" t="s">
        <v>154</v>
      </c>
      <c r="J179" s="62" t="s">
        <v>155</v>
      </c>
    </row>
    <row r="180" spans="1:10" ht="15.75" x14ac:dyDescent="0.25">
      <c r="A180" s="83" t="str">
        <f t="shared" si="3"/>
        <v>P160 2</v>
      </c>
      <c r="B180" s="81">
        <v>2</v>
      </c>
      <c r="C180" s="58" t="s">
        <v>90</v>
      </c>
      <c r="D180" s="58" t="s">
        <v>727</v>
      </c>
      <c r="E180" s="59" t="s">
        <v>1049</v>
      </c>
      <c r="F180" s="59"/>
      <c r="G180" s="60" t="s">
        <v>1050</v>
      </c>
      <c r="H180" s="61" t="s">
        <v>1051</v>
      </c>
      <c r="I180" s="62" t="s">
        <v>154</v>
      </c>
      <c r="J180" s="62" t="s">
        <v>878</v>
      </c>
    </row>
    <row r="181" spans="1:10" ht="15.75" x14ac:dyDescent="0.25">
      <c r="A181" s="83" t="str">
        <f t="shared" si="3"/>
        <v>P160 3</v>
      </c>
      <c r="B181" s="81">
        <v>3</v>
      </c>
      <c r="C181" s="58" t="s">
        <v>90</v>
      </c>
      <c r="D181" s="58" t="s">
        <v>727</v>
      </c>
      <c r="E181" s="59" t="s">
        <v>1052</v>
      </c>
      <c r="F181" s="59" t="s">
        <v>1053</v>
      </c>
      <c r="G181" s="60" t="s">
        <v>1054</v>
      </c>
      <c r="H181" s="61"/>
      <c r="I181" s="62" t="s">
        <v>154</v>
      </c>
      <c r="J181" s="62" t="s">
        <v>878</v>
      </c>
    </row>
    <row r="182" spans="1:10" ht="15.75" x14ac:dyDescent="0.25">
      <c r="A182" s="83" t="str">
        <f t="shared" si="3"/>
        <v>P240 1</v>
      </c>
      <c r="B182" s="81">
        <v>1</v>
      </c>
      <c r="C182" s="58" t="s">
        <v>91</v>
      </c>
      <c r="D182" s="58" t="s">
        <v>728</v>
      </c>
      <c r="E182" s="59" t="s">
        <v>876</v>
      </c>
      <c r="F182" s="59" t="s">
        <v>420</v>
      </c>
      <c r="G182" s="60" t="s">
        <v>877</v>
      </c>
      <c r="H182" s="61" t="s">
        <v>529</v>
      </c>
      <c r="I182" s="62" t="s">
        <v>154</v>
      </c>
      <c r="J182" s="62" t="s">
        <v>878</v>
      </c>
    </row>
    <row r="183" spans="1:10" ht="15.75" x14ac:dyDescent="0.25">
      <c r="A183" s="83" t="str">
        <f t="shared" si="3"/>
        <v>P240 2</v>
      </c>
      <c r="B183" s="81">
        <v>2</v>
      </c>
      <c r="C183" s="58" t="s">
        <v>91</v>
      </c>
      <c r="D183" s="58" t="s">
        <v>728</v>
      </c>
      <c r="E183" s="59" t="s">
        <v>527</v>
      </c>
      <c r="F183" s="59" t="s">
        <v>530</v>
      </c>
      <c r="G183" s="60" t="s">
        <v>528</v>
      </c>
      <c r="H183" s="61" t="s">
        <v>791</v>
      </c>
      <c r="I183" s="62" t="s">
        <v>154</v>
      </c>
      <c r="J183" s="62" t="s">
        <v>878</v>
      </c>
    </row>
    <row r="184" spans="1:10" ht="15.75" x14ac:dyDescent="0.25">
      <c r="A184" s="83" t="str">
        <f t="shared" si="3"/>
        <v>P260 1</v>
      </c>
      <c r="B184" s="81">
        <v>1</v>
      </c>
      <c r="C184" s="58" t="s">
        <v>92</v>
      </c>
      <c r="D184" s="58" t="s">
        <v>729</v>
      </c>
      <c r="E184" s="59" t="s">
        <v>531</v>
      </c>
      <c r="F184" s="59" t="s">
        <v>532</v>
      </c>
      <c r="G184" s="60" t="s">
        <v>533</v>
      </c>
      <c r="H184" s="61" t="s">
        <v>534</v>
      </c>
      <c r="I184" s="62" t="s">
        <v>154</v>
      </c>
      <c r="J184" s="62" t="s">
        <v>154</v>
      </c>
    </row>
    <row r="185" spans="1:10" ht="15.75" x14ac:dyDescent="0.25">
      <c r="A185" s="83" t="str">
        <f t="shared" si="3"/>
        <v>P280 1</v>
      </c>
      <c r="B185" s="81">
        <v>1</v>
      </c>
      <c r="C185" s="58" t="s">
        <v>93</v>
      </c>
      <c r="D185" s="58" t="s">
        <v>730</v>
      </c>
      <c r="E185" s="59" t="s">
        <v>535</v>
      </c>
      <c r="F185" s="59" t="s">
        <v>214</v>
      </c>
      <c r="G185" s="60" t="s">
        <v>536</v>
      </c>
      <c r="H185" s="61" t="s">
        <v>537</v>
      </c>
      <c r="I185" s="62" t="s">
        <v>154</v>
      </c>
      <c r="J185" s="62" t="s">
        <v>154</v>
      </c>
    </row>
    <row r="186" spans="1:10" ht="15.75" x14ac:dyDescent="0.25">
      <c r="A186" s="83" t="str">
        <f t="shared" si="3"/>
        <v>P280 2</v>
      </c>
      <c r="B186" s="81">
        <v>2</v>
      </c>
      <c r="C186" s="58" t="s">
        <v>93</v>
      </c>
      <c r="D186" s="58" t="s">
        <v>730</v>
      </c>
      <c r="E186" s="65" t="s">
        <v>538</v>
      </c>
      <c r="F186" s="65" t="s">
        <v>539</v>
      </c>
      <c r="G186" s="60" t="s">
        <v>540</v>
      </c>
      <c r="H186" s="67" t="s">
        <v>541</v>
      </c>
      <c r="I186" s="68" t="s">
        <v>155</v>
      </c>
      <c r="J186" s="68" t="s">
        <v>155</v>
      </c>
    </row>
    <row r="187" spans="1:10" ht="15.75" x14ac:dyDescent="0.25">
      <c r="A187" s="83" t="str">
        <f t="shared" si="3"/>
        <v>P280 3</v>
      </c>
      <c r="B187" s="81">
        <v>3</v>
      </c>
      <c r="C187" s="58" t="s">
        <v>93</v>
      </c>
      <c r="D187" s="58" t="s">
        <v>730</v>
      </c>
      <c r="E187" s="65" t="s">
        <v>542</v>
      </c>
      <c r="F187" s="65" t="s">
        <v>543</v>
      </c>
      <c r="G187" s="60" t="s">
        <v>544</v>
      </c>
      <c r="H187" s="67" t="s">
        <v>545</v>
      </c>
      <c r="I187" s="68" t="s">
        <v>155</v>
      </c>
      <c r="J187" s="68" t="s">
        <v>155</v>
      </c>
    </row>
    <row r="188" spans="1:10" ht="15.75" x14ac:dyDescent="0.25">
      <c r="A188" s="83" t="str">
        <f t="shared" si="3"/>
        <v>P320 2</v>
      </c>
      <c r="B188" s="81">
        <v>2</v>
      </c>
      <c r="C188" s="58" t="s">
        <v>94</v>
      </c>
      <c r="D188" s="58" t="s">
        <v>731</v>
      </c>
      <c r="E188" s="59" t="s">
        <v>549</v>
      </c>
      <c r="F188" s="59" t="s">
        <v>550</v>
      </c>
      <c r="G188" s="60" t="s">
        <v>551</v>
      </c>
      <c r="H188" s="61" t="s">
        <v>552</v>
      </c>
      <c r="I188" s="62" t="s">
        <v>154</v>
      </c>
      <c r="J188" s="62" t="s">
        <v>155</v>
      </c>
    </row>
    <row r="189" spans="1:10" ht="15.75" x14ac:dyDescent="0.25">
      <c r="A189" s="83" t="str">
        <f t="shared" si="3"/>
        <v>P320 1</v>
      </c>
      <c r="B189" s="81">
        <v>1</v>
      </c>
      <c r="C189" s="58" t="s">
        <v>94</v>
      </c>
      <c r="D189" s="58" t="s">
        <v>731</v>
      </c>
      <c r="E189" s="59" t="s">
        <v>546</v>
      </c>
      <c r="F189" s="59" t="s">
        <v>191</v>
      </c>
      <c r="G189" s="60" t="s">
        <v>547</v>
      </c>
      <c r="H189" s="61" t="s">
        <v>548</v>
      </c>
      <c r="I189" s="62" t="s">
        <v>154</v>
      </c>
      <c r="J189" s="62" t="s">
        <v>155</v>
      </c>
    </row>
    <row r="190" spans="1:10" ht="15.75" x14ac:dyDescent="0.25">
      <c r="A190" s="83" t="str">
        <f t="shared" si="3"/>
        <v>P400 4</v>
      </c>
      <c r="B190" s="81">
        <v>4</v>
      </c>
      <c r="C190" s="58" t="s">
        <v>95</v>
      </c>
      <c r="D190" s="58" t="s">
        <v>734</v>
      </c>
      <c r="E190" s="59" t="s">
        <v>556</v>
      </c>
      <c r="F190" s="59" t="s">
        <v>339</v>
      </c>
      <c r="G190" s="60" t="s">
        <v>557</v>
      </c>
      <c r="H190" s="61" t="s">
        <v>558</v>
      </c>
      <c r="I190" s="62" t="s">
        <v>154</v>
      </c>
      <c r="J190" s="62" t="s">
        <v>155</v>
      </c>
    </row>
    <row r="191" spans="1:10" ht="15.75" x14ac:dyDescent="0.25">
      <c r="A191" s="83" t="str">
        <f t="shared" si="3"/>
        <v>P400 5</v>
      </c>
      <c r="B191" s="81">
        <v>5</v>
      </c>
      <c r="C191" s="58" t="s">
        <v>95</v>
      </c>
      <c r="D191" s="58" t="s">
        <v>734</v>
      </c>
      <c r="E191" s="59" t="s">
        <v>800</v>
      </c>
      <c r="F191" s="59" t="s">
        <v>195</v>
      </c>
      <c r="G191" s="60" t="s">
        <v>801</v>
      </c>
      <c r="H191" s="61" t="s">
        <v>802</v>
      </c>
      <c r="I191" s="62" t="s">
        <v>154</v>
      </c>
      <c r="J191" s="62" t="s">
        <v>154</v>
      </c>
    </row>
    <row r="192" spans="1:10" ht="15.75" x14ac:dyDescent="0.25">
      <c r="A192" s="83" t="str">
        <f t="shared" si="3"/>
        <v>P400 1</v>
      </c>
      <c r="B192" s="81">
        <v>1</v>
      </c>
      <c r="C192" s="58" t="s">
        <v>95</v>
      </c>
      <c r="D192" s="58" t="s">
        <v>734</v>
      </c>
      <c r="E192" s="59" t="s">
        <v>1029</v>
      </c>
      <c r="F192" s="59" t="s">
        <v>191</v>
      </c>
      <c r="G192" s="60" t="s">
        <v>1030</v>
      </c>
      <c r="H192" s="61" t="s">
        <v>1028</v>
      </c>
      <c r="I192" s="62" t="s">
        <v>154</v>
      </c>
      <c r="J192" s="62" t="s">
        <v>155</v>
      </c>
    </row>
    <row r="193" spans="1:10" ht="15.75" x14ac:dyDescent="0.25">
      <c r="A193" s="83" t="str">
        <f t="shared" si="3"/>
        <v>P400 3</v>
      </c>
      <c r="B193" s="81">
        <v>3</v>
      </c>
      <c r="C193" s="58" t="s">
        <v>95</v>
      </c>
      <c r="D193" s="58" t="s">
        <v>734</v>
      </c>
      <c r="E193" s="59" t="s">
        <v>553</v>
      </c>
      <c r="F193" s="59" t="s">
        <v>339</v>
      </c>
      <c r="G193" s="60" t="s">
        <v>554</v>
      </c>
      <c r="H193" s="61" t="s">
        <v>555</v>
      </c>
      <c r="I193" s="62" t="s">
        <v>154</v>
      </c>
      <c r="J193" s="62" t="s">
        <v>154</v>
      </c>
    </row>
    <row r="194" spans="1:10" ht="15.75" x14ac:dyDescent="0.25">
      <c r="A194" s="83" t="str">
        <f t="shared" si="3"/>
        <v>P400 2</v>
      </c>
      <c r="B194" s="81">
        <v>2</v>
      </c>
      <c r="C194" s="58" t="s">
        <v>95</v>
      </c>
      <c r="D194" s="58" t="s">
        <v>734</v>
      </c>
      <c r="E194" s="59" t="s">
        <v>803</v>
      </c>
      <c r="F194" s="59" t="s">
        <v>195</v>
      </c>
      <c r="G194" s="60" t="s">
        <v>804</v>
      </c>
      <c r="H194" s="61" t="s">
        <v>196</v>
      </c>
      <c r="I194" s="62" t="s">
        <v>154</v>
      </c>
      <c r="J194" s="62" t="s">
        <v>154</v>
      </c>
    </row>
    <row r="195" spans="1:10" ht="15.75" x14ac:dyDescent="0.25">
      <c r="A195" s="83" t="str">
        <f t="shared" si="3"/>
        <v>P450 2</v>
      </c>
      <c r="B195" s="81">
        <v>2</v>
      </c>
      <c r="C195" s="58" t="s">
        <v>96</v>
      </c>
      <c r="D195" s="58" t="s">
        <v>735</v>
      </c>
      <c r="E195" s="59" t="s">
        <v>549</v>
      </c>
      <c r="F195" s="59" t="s">
        <v>559</v>
      </c>
      <c r="G195" s="60" t="s">
        <v>551</v>
      </c>
      <c r="H195" s="61" t="s">
        <v>552</v>
      </c>
      <c r="I195" s="62" t="s">
        <v>154</v>
      </c>
      <c r="J195" s="62" t="s">
        <v>155</v>
      </c>
    </row>
    <row r="196" spans="1:10" ht="15.75" x14ac:dyDescent="0.25">
      <c r="A196" s="83" t="str">
        <f>C196 &amp; " " &amp; B196</f>
        <v>P450 1</v>
      </c>
      <c r="B196" s="81">
        <v>1</v>
      </c>
      <c r="C196" s="58" t="s">
        <v>96</v>
      </c>
      <c r="D196" s="58" t="s">
        <v>735</v>
      </c>
      <c r="E196" s="59" t="s">
        <v>546</v>
      </c>
      <c r="F196" s="59" t="s">
        <v>191</v>
      </c>
      <c r="G196" s="60" t="s">
        <v>547</v>
      </c>
      <c r="H196" s="61" t="s">
        <v>548</v>
      </c>
      <c r="I196" s="62" t="s">
        <v>154</v>
      </c>
      <c r="J196" s="62" t="s">
        <v>155</v>
      </c>
    </row>
    <row r="197" spans="1:10" ht="15.75" x14ac:dyDescent="0.25">
      <c r="A197" s="83" t="str">
        <f t="shared" si="3"/>
        <v>R040 2</v>
      </c>
      <c r="B197" s="81">
        <v>2</v>
      </c>
      <c r="C197" s="58" t="s">
        <v>97</v>
      </c>
      <c r="D197" s="58" t="s">
        <v>736</v>
      </c>
      <c r="E197" s="59" t="s">
        <v>564</v>
      </c>
      <c r="F197" s="59" t="s">
        <v>565</v>
      </c>
      <c r="G197" s="60" t="s">
        <v>566</v>
      </c>
      <c r="H197" s="98" t="s">
        <v>567</v>
      </c>
      <c r="I197" s="62" t="s">
        <v>154</v>
      </c>
      <c r="J197" s="62" t="s">
        <v>154</v>
      </c>
    </row>
    <row r="198" spans="1:10" ht="15.75" x14ac:dyDescent="0.25">
      <c r="A198" s="83" t="str">
        <f t="shared" si="3"/>
        <v>R040 1</v>
      </c>
      <c r="B198" s="81">
        <v>1</v>
      </c>
      <c r="C198" s="58" t="s">
        <v>97</v>
      </c>
      <c r="D198" s="58" t="s">
        <v>736</v>
      </c>
      <c r="E198" s="64" t="s">
        <v>560</v>
      </c>
      <c r="F198" s="63" t="s">
        <v>561</v>
      </c>
      <c r="G198" s="60" t="s">
        <v>562</v>
      </c>
      <c r="H198" s="64" t="s">
        <v>563</v>
      </c>
      <c r="I198" s="64" t="s">
        <v>154</v>
      </c>
      <c r="J198" s="64" t="s">
        <v>154</v>
      </c>
    </row>
    <row r="199" spans="1:10" ht="15.75" x14ac:dyDescent="0.25">
      <c r="A199" s="83" t="str">
        <f t="shared" si="3"/>
        <v>R060 1</v>
      </c>
      <c r="B199" s="81">
        <v>1</v>
      </c>
      <c r="C199" s="58" t="s">
        <v>98</v>
      </c>
      <c r="D199" s="58" t="s">
        <v>737</v>
      </c>
      <c r="E199" s="64" t="s">
        <v>568</v>
      </c>
      <c r="F199" s="63" t="s">
        <v>569</v>
      </c>
      <c r="G199" s="60" t="s">
        <v>570</v>
      </c>
      <c r="H199" s="64" t="s">
        <v>571</v>
      </c>
      <c r="I199" s="64" t="s">
        <v>154</v>
      </c>
      <c r="J199" s="64" t="s">
        <v>155</v>
      </c>
    </row>
    <row r="200" spans="1:10" ht="15.75" x14ac:dyDescent="0.25">
      <c r="A200" s="83" t="str">
        <f t="shared" si="3"/>
        <v>R060 2</v>
      </c>
      <c r="B200" s="81">
        <v>2</v>
      </c>
      <c r="C200" s="58" t="s">
        <v>98</v>
      </c>
      <c r="D200" s="58" t="s">
        <v>737</v>
      </c>
      <c r="E200" s="64" t="s">
        <v>572</v>
      </c>
      <c r="F200" s="63" t="s">
        <v>191</v>
      </c>
      <c r="G200" s="60" t="s">
        <v>573</v>
      </c>
      <c r="H200" s="64" t="s">
        <v>574</v>
      </c>
      <c r="I200" s="64" t="s">
        <v>154</v>
      </c>
      <c r="J200" s="64" t="s">
        <v>155</v>
      </c>
    </row>
    <row r="201" spans="1:10" ht="15.75" x14ac:dyDescent="0.25">
      <c r="A201" s="83" t="str">
        <f t="shared" si="3"/>
        <v>R080 3</v>
      </c>
      <c r="B201" s="81">
        <v>3</v>
      </c>
      <c r="C201" s="58" t="s">
        <v>99</v>
      </c>
      <c r="D201" s="58" t="s">
        <v>738</v>
      </c>
      <c r="E201" s="64" t="s">
        <v>800</v>
      </c>
      <c r="F201" s="63" t="s">
        <v>195</v>
      </c>
      <c r="G201" s="60" t="s">
        <v>801</v>
      </c>
      <c r="H201" s="64" t="s">
        <v>802</v>
      </c>
      <c r="I201" s="64" t="s">
        <v>154</v>
      </c>
      <c r="J201" s="64" t="s">
        <v>155</v>
      </c>
    </row>
    <row r="202" spans="1:10" ht="15.75" x14ac:dyDescent="0.25">
      <c r="A202" s="83" t="str">
        <f t="shared" si="3"/>
        <v>R080 1</v>
      </c>
      <c r="B202" s="81">
        <v>1</v>
      </c>
      <c r="C202" s="58" t="s">
        <v>99</v>
      </c>
      <c r="D202" s="58" t="s">
        <v>738</v>
      </c>
      <c r="E202" s="64" t="s">
        <v>803</v>
      </c>
      <c r="F202" s="63" t="s">
        <v>195</v>
      </c>
      <c r="G202" s="60" t="s">
        <v>804</v>
      </c>
      <c r="H202" s="64" t="s">
        <v>196</v>
      </c>
      <c r="I202" s="64" t="s">
        <v>154</v>
      </c>
      <c r="J202" s="64" t="s">
        <v>155</v>
      </c>
    </row>
    <row r="203" spans="1:10" ht="15.75" x14ac:dyDescent="0.25">
      <c r="A203" s="83" t="str">
        <f t="shared" ref="A203:A240" si="4">C203 &amp; " " &amp; B203</f>
        <v>R080 2</v>
      </c>
      <c r="B203" s="81">
        <v>2</v>
      </c>
      <c r="C203" s="58" t="s">
        <v>99</v>
      </c>
      <c r="D203" s="58" t="s">
        <v>738</v>
      </c>
      <c r="E203" s="64" t="s">
        <v>575</v>
      </c>
      <c r="F203" s="63" t="s">
        <v>403</v>
      </c>
      <c r="G203" s="60" t="s">
        <v>576</v>
      </c>
      <c r="H203" s="64" t="s">
        <v>577</v>
      </c>
      <c r="I203" s="64" t="s">
        <v>154</v>
      </c>
      <c r="J203" s="64" t="s">
        <v>155</v>
      </c>
    </row>
    <row r="204" spans="1:10" ht="15.75" x14ac:dyDescent="0.25">
      <c r="A204" s="83" t="str">
        <f t="shared" si="4"/>
        <v>R200 1</v>
      </c>
      <c r="B204" s="81">
        <v>1</v>
      </c>
      <c r="C204" s="58" t="s">
        <v>101</v>
      </c>
      <c r="D204" s="58" t="s">
        <v>742</v>
      </c>
      <c r="E204" s="59" t="s">
        <v>578</v>
      </c>
      <c r="F204" s="59" t="s">
        <v>879</v>
      </c>
      <c r="G204" s="60" t="s">
        <v>579</v>
      </c>
      <c r="H204" s="61" t="s">
        <v>580</v>
      </c>
      <c r="I204" s="62" t="s">
        <v>154</v>
      </c>
      <c r="J204" s="62" t="s">
        <v>155</v>
      </c>
    </row>
    <row r="205" spans="1:10" ht="15.75" x14ac:dyDescent="0.25">
      <c r="A205" s="83" t="str">
        <f t="shared" si="4"/>
        <v>R200 2</v>
      </c>
      <c r="B205" s="81">
        <v>2</v>
      </c>
      <c r="C205" s="58" t="s">
        <v>101</v>
      </c>
      <c r="D205" s="58" t="s">
        <v>742</v>
      </c>
      <c r="E205" s="59" t="s">
        <v>581</v>
      </c>
      <c r="F205" s="59" t="s">
        <v>582</v>
      </c>
      <c r="G205" s="60" t="s">
        <v>583</v>
      </c>
      <c r="H205" s="61" t="s">
        <v>584</v>
      </c>
      <c r="I205" s="62" t="s">
        <v>154</v>
      </c>
      <c r="J205" s="62" t="s">
        <v>155</v>
      </c>
    </row>
    <row r="206" spans="1:10" ht="15.75" x14ac:dyDescent="0.25">
      <c r="A206" s="83" t="str">
        <f t="shared" si="4"/>
        <v>R230 3</v>
      </c>
      <c r="B206" s="81">
        <v>3</v>
      </c>
      <c r="C206" s="58" t="s">
        <v>102</v>
      </c>
      <c r="D206" s="58" t="s">
        <v>743</v>
      </c>
      <c r="E206" s="65" t="s">
        <v>254</v>
      </c>
      <c r="F206" s="65" t="s">
        <v>593</v>
      </c>
      <c r="G206" s="60" t="s">
        <v>594</v>
      </c>
      <c r="H206" s="67" t="s">
        <v>257</v>
      </c>
      <c r="I206" s="68" t="s">
        <v>154</v>
      </c>
      <c r="J206" s="68" t="s">
        <v>154</v>
      </c>
    </row>
    <row r="207" spans="1:10" ht="15.75" x14ac:dyDescent="0.25">
      <c r="A207" s="83" t="str">
        <f t="shared" si="4"/>
        <v>R230 1</v>
      </c>
      <c r="B207" s="81">
        <v>1</v>
      </c>
      <c r="C207" s="58" t="s">
        <v>102</v>
      </c>
      <c r="D207" s="58" t="s">
        <v>743</v>
      </c>
      <c r="E207" s="110" t="s">
        <v>585</v>
      </c>
      <c r="F207" s="110" t="s">
        <v>586</v>
      </c>
      <c r="G207" s="60" t="s">
        <v>587</v>
      </c>
      <c r="H207" s="112" t="s">
        <v>588</v>
      </c>
      <c r="I207" s="68" t="s">
        <v>154</v>
      </c>
      <c r="J207" s="68" t="s">
        <v>154</v>
      </c>
    </row>
    <row r="208" spans="1:10" ht="15.75" x14ac:dyDescent="0.25">
      <c r="A208" s="83" t="str">
        <f t="shared" si="4"/>
        <v>R230 4</v>
      </c>
      <c r="B208" s="81">
        <v>4</v>
      </c>
      <c r="C208" s="58" t="s">
        <v>102</v>
      </c>
      <c r="D208" s="58" t="s">
        <v>743</v>
      </c>
      <c r="E208" s="59" t="s">
        <v>250</v>
      </c>
      <c r="F208" s="59" t="s">
        <v>251</v>
      </c>
      <c r="G208" s="60" t="s">
        <v>595</v>
      </c>
      <c r="H208" s="61" t="s">
        <v>253</v>
      </c>
      <c r="I208" s="62" t="s">
        <v>154</v>
      </c>
      <c r="J208" s="62" t="s">
        <v>154</v>
      </c>
    </row>
    <row r="209" spans="1:10" ht="15.75" x14ac:dyDescent="0.25">
      <c r="A209" s="83" t="str">
        <f t="shared" si="4"/>
        <v>R230 2</v>
      </c>
      <c r="B209" s="81">
        <v>2</v>
      </c>
      <c r="C209" s="58" t="s">
        <v>102</v>
      </c>
      <c r="D209" s="58" t="s">
        <v>743</v>
      </c>
      <c r="E209" s="59" t="s">
        <v>589</v>
      </c>
      <c r="F209" s="59" t="s">
        <v>590</v>
      </c>
      <c r="G209" s="60" t="s">
        <v>591</v>
      </c>
      <c r="H209" s="61" t="s">
        <v>592</v>
      </c>
      <c r="I209" s="62" t="s">
        <v>154</v>
      </c>
      <c r="J209" s="62" t="s">
        <v>154</v>
      </c>
    </row>
    <row r="210" spans="1:10" ht="15.75" x14ac:dyDescent="0.25">
      <c r="A210" s="83" t="str">
        <f t="shared" si="4"/>
        <v>R280 2</v>
      </c>
      <c r="B210" s="81">
        <v>2</v>
      </c>
      <c r="C210" s="58" t="s">
        <v>103</v>
      </c>
      <c r="D210" s="58" t="s">
        <v>744</v>
      </c>
      <c r="E210" s="59" t="s">
        <v>600</v>
      </c>
      <c r="F210" s="59" t="s">
        <v>601</v>
      </c>
      <c r="G210" s="60" t="s">
        <v>602</v>
      </c>
      <c r="H210" s="61" t="s">
        <v>603</v>
      </c>
      <c r="I210" s="62" t="s">
        <v>154</v>
      </c>
      <c r="J210" s="62" t="s">
        <v>155</v>
      </c>
    </row>
    <row r="211" spans="1:10" ht="15.75" x14ac:dyDescent="0.25">
      <c r="A211" s="83" t="str">
        <f t="shared" si="4"/>
        <v>R280 1</v>
      </c>
      <c r="B211" s="81">
        <v>1</v>
      </c>
      <c r="C211" s="58" t="s">
        <v>103</v>
      </c>
      <c r="D211" s="58" t="s">
        <v>744</v>
      </c>
      <c r="E211" s="59" t="s">
        <v>596</v>
      </c>
      <c r="F211" s="59" t="s">
        <v>597</v>
      </c>
      <c r="G211" s="60" t="s">
        <v>598</v>
      </c>
      <c r="H211" s="61" t="s">
        <v>599</v>
      </c>
      <c r="I211" s="62" t="s">
        <v>154</v>
      </c>
      <c r="J211" s="62" t="s">
        <v>155</v>
      </c>
    </row>
    <row r="212" spans="1:10" ht="15.75" x14ac:dyDescent="0.25">
      <c r="A212" s="83" t="str">
        <f t="shared" si="4"/>
        <v>R360 1</v>
      </c>
      <c r="B212" s="81">
        <v>1</v>
      </c>
      <c r="C212" s="58" t="s">
        <v>104</v>
      </c>
      <c r="D212" s="58" t="s">
        <v>745</v>
      </c>
      <c r="E212" s="59" t="s">
        <v>640</v>
      </c>
      <c r="F212" s="59" t="s">
        <v>641</v>
      </c>
      <c r="G212" s="60" t="s">
        <v>642</v>
      </c>
      <c r="H212" s="61" t="s">
        <v>604</v>
      </c>
      <c r="I212" s="62" t="s">
        <v>154</v>
      </c>
      <c r="J212" s="62" t="s">
        <v>154</v>
      </c>
    </row>
    <row r="213" spans="1:10" ht="15.75" x14ac:dyDescent="0.25">
      <c r="A213" s="83" t="str">
        <f t="shared" si="4"/>
        <v>R360 2</v>
      </c>
      <c r="B213" s="81">
        <v>2</v>
      </c>
      <c r="C213" s="58" t="s">
        <v>104</v>
      </c>
      <c r="D213" s="58" t="s">
        <v>745</v>
      </c>
      <c r="E213" s="59" t="s">
        <v>880</v>
      </c>
      <c r="F213" s="59" t="s">
        <v>191</v>
      </c>
      <c r="G213" s="60" t="s">
        <v>881</v>
      </c>
      <c r="H213" s="61"/>
      <c r="I213" s="62"/>
      <c r="J213" s="62" t="s">
        <v>154</v>
      </c>
    </row>
    <row r="214" spans="1:10" ht="15.75" x14ac:dyDescent="0.25">
      <c r="A214" s="83" t="str">
        <f t="shared" si="4"/>
        <v>R400 3</v>
      </c>
      <c r="B214" s="81">
        <v>3</v>
      </c>
      <c r="C214" s="58" t="s">
        <v>105</v>
      </c>
      <c r="D214" s="58" t="s">
        <v>746</v>
      </c>
      <c r="E214" s="59" t="s">
        <v>613</v>
      </c>
      <c r="F214" s="59" t="s">
        <v>374</v>
      </c>
      <c r="G214" s="60" t="s">
        <v>614</v>
      </c>
      <c r="H214" s="61" t="s">
        <v>615</v>
      </c>
      <c r="I214" s="62" t="s">
        <v>154</v>
      </c>
      <c r="J214" s="62" t="s">
        <v>155</v>
      </c>
    </row>
    <row r="215" spans="1:10" ht="15.75" x14ac:dyDescent="0.25">
      <c r="A215" s="83" t="str">
        <f t="shared" si="4"/>
        <v>R400 1</v>
      </c>
      <c r="B215" s="81">
        <v>1</v>
      </c>
      <c r="C215" s="58" t="s">
        <v>105</v>
      </c>
      <c r="D215" s="58" t="s">
        <v>746</v>
      </c>
      <c r="E215" s="59" t="s">
        <v>605</v>
      </c>
      <c r="F215" s="59" t="s">
        <v>606</v>
      </c>
      <c r="G215" s="60" t="s">
        <v>607</v>
      </c>
      <c r="H215" s="61" t="s">
        <v>608</v>
      </c>
      <c r="I215" s="62" t="s">
        <v>154</v>
      </c>
      <c r="J215" s="62" t="s">
        <v>155</v>
      </c>
    </row>
    <row r="216" spans="1:10" ht="15.75" x14ac:dyDescent="0.25">
      <c r="A216" s="83" t="str">
        <f t="shared" si="4"/>
        <v>R400 2</v>
      </c>
      <c r="B216" s="79">
        <v>2</v>
      </c>
      <c r="C216" s="63" t="s">
        <v>105</v>
      </c>
      <c r="D216" s="63" t="s">
        <v>746</v>
      </c>
      <c r="E216" s="64" t="s">
        <v>609</v>
      </c>
      <c r="F216" s="63" t="s">
        <v>610</v>
      </c>
      <c r="G216" s="63" t="s">
        <v>611</v>
      </c>
      <c r="H216" s="64" t="s">
        <v>612</v>
      </c>
      <c r="I216" s="64" t="s">
        <v>154</v>
      </c>
      <c r="J216" s="64" t="s">
        <v>155</v>
      </c>
    </row>
    <row r="217" spans="1:10" ht="15.75" x14ac:dyDescent="0.25">
      <c r="A217" s="83" t="str">
        <f t="shared" si="4"/>
        <v>R440 1</v>
      </c>
      <c r="B217" s="79">
        <v>1</v>
      </c>
      <c r="C217" s="63" t="s">
        <v>106</v>
      </c>
      <c r="D217" s="63" t="s">
        <v>747</v>
      </c>
      <c r="E217" s="64" t="s">
        <v>616</v>
      </c>
      <c r="F217" s="63" t="s">
        <v>191</v>
      </c>
      <c r="G217" s="63" t="s">
        <v>617</v>
      </c>
      <c r="H217" s="64" t="s">
        <v>618</v>
      </c>
      <c r="I217" s="64" t="s">
        <v>154</v>
      </c>
      <c r="J217" s="64" t="s">
        <v>155</v>
      </c>
    </row>
    <row r="218" spans="1:10" ht="15.75" x14ac:dyDescent="0.25">
      <c r="A218" s="83" t="str">
        <f t="shared" si="4"/>
        <v>R440 2</v>
      </c>
      <c r="B218" s="79">
        <v>2</v>
      </c>
      <c r="C218" s="63" t="s">
        <v>106</v>
      </c>
      <c r="D218" s="63" t="s">
        <v>747</v>
      </c>
      <c r="E218" s="64" t="s">
        <v>619</v>
      </c>
      <c r="F218" s="63" t="s">
        <v>278</v>
      </c>
      <c r="G218" s="63" t="s">
        <v>620</v>
      </c>
      <c r="H218" s="64" t="s">
        <v>621</v>
      </c>
      <c r="I218" s="64" t="s">
        <v>154</v>
      </c>
      <c r="J218" s="64" t="s">
        <v>155</v>
      </c>
    </row>
    <row r="219" spans="1:10" ht="15.75" x14ac:dyDescent="0.25">
      <c r="A219" s="83" t="str">
        <f t="shared" si="4"/>
        <v>R440 3</v>
      </c>
      <c r="B219" s="79">
        <v>3</v>
      </c>
      <c r="C219" s="63" t="s">
        <v>106</v>
      </c>
      <c r="D219" s="63" t="s">
        <v>747</v>
      </c>
      <c r="E219" s="64" t="s">
        <v>622</v>
      </c>
      <c r="F219" s="63" t="s">
        <v>623</v>
      </c>
      <c r="G219" s="63" t="s">
        <v>624</v>
      </c>
      <c r="H219" s="64" t="s">
        <v>625</v>
      </c>
      <c r="I219" s="64" t="s">
        <v>155</v>
      </c>
      <c r="J219" s="64" t="s">
        <v>155</v>
      </c>
    </row>
    <row r="220" spans="1:10" ht="15.75" x14ac:dyDescent="0.25">
      <c r="A220" s="83" t="str">
        <f t="shared" si="4"/>
        <v>R520 1</v>
      </c>
      <c r="B220" s="79">
        <v>1</v>
      </c>
      <c r="C220" s="63" t="s">
        <v>107</v>
      </c>
      <c r="D220" s="63" t="s">
        <v>748</v>
      </c>
      <c r="E220" s="64" t="s">
        <v>626</v>
      </c>
      <c r="F220" s="63" t="s">
        <v>627</v>
      </c>
      <c r="G220" s="63" t="s">
        <v>628</v>
      </c>
      <c r="H220" s="64" t="s">
        <v>629</v>
      </c>
      <c r="I220" s="64" t="s">
        <v>154</v>
      </c>
      <c r="J220" s="64" t="s">
        <v>155</v>
      </c>
    </row>
    <row r="221" spans="1:10" ht="15.75" x14ac:dyDescent="0.25">
      <c r="A221" s="83" t="str">
        <f t="shared" si="4"/>
        <v>R520 2</v>
      </c>
      <c r="B221" s="79">
        <v>2</v>
      </c>
      <c r="C221" s="63" t="s">
        <v>107</v>
      </c>
      <c r="D221" s="63" t="s">
        <v>748</v>
      </c>
      <c r="E221" s="64" t="s">
        <v>882</v>
      </c>
      <c r="F221" s="63" t="s">
        <v>403</v>
      </c>
      <c r="G221" s="63" t="s">
        <v>630</v>
      </c>
      <c r="H221" s="64" t="s">
        <v>629</v>
      </c>
      <c r="I221" s="64" t="s">
        <v>154</v>
      </c>
      <c r="J221" s="64" t="s">
        <v>155</v>
      </c>
    </row>
    <row r="222" spans="1:10" ht="15.75" x14ac:dyDescent="0.25">
      <c r="A222" s="83" t="str">
        <f t="shared" si="4"/>
        <v>R600 1</v>
      </c>
      <c r="B222" s="79">
        <v>1</v>
      </c>
      <c r="C222" s="63" t="s">
        <v>108</v>
      </c>
      <c r="D222" s="63" t="s">
        <v>749</v>
      </c>
      <c r="E222" s="64" t="s">
        <v>788</v>
      </c>
      <c r="F222" s="63" t="s">
        <v>417</v>
      </c>
      <c r="G222" s="63" t="s">
        <v>789</v>
      </c>
      <c r="H222" s="64" t="s">
        <v>883</v>
      </c>
      <c r="I222" s="64" t="s">
        <v>154</v>
      </c>
      <c r="J222" s="64" t="s">
        <v>154</v>
      </c>
    </row>
    <row r="223" spans="1:10" ht="15.75" x14ac:dyDescent="0.25">
      <c r="A223" s="83" t="str">
        <f t="shared" si="4"/>
        <v>R600 2</v>
      </c>
      <c r="B223" s="79">
        <v>2</v>
      </c>
      <c r="C223" s="63" t="s">
        <v>108</v>
      </c>
      <c r="D223" s="63" t="s">
        <v>749</v>
      </c>
      <c r="E223" s="64" t="s">
        <v>1055</v>
      </c>
      <c r="F223" s="63" t="s">
        <v>191</v>
      </c>
      <c r="G223" s="63" t="s">
        <v>1056</v>
      </c>
      <c r="I223" s="64" t="s">
        <v>154</v>
      </c>
      <c r="J223" s="64" t="s">
        <v>154</v>
      </c>
    </row>
    <row r="224" spans="1:10" ht="15.75" x14ac:dyDescent="0.25">
      <c r="A224" s="83" t="str">
        <f t="shared" si="4"/>
        <v>S600 2</v>
      </c>
      <c r="B224" s="79">
        <v>2</v>
      </c>
      <c r="C224" s="63" t="s">
        <v>109</v>
      </c>
      <c r="D224" s="63" t="s">
        <v>750</v>
      </c>
      <c r="E224" s="64" t="s">
        <v>884</v>
      </c>
      <c r="F224" s="63" t="s">
        <v>885</v>
      </c>
      <c r="G224" s="63" t="s">
        <v>886</v>
      </c>
      <c r="H224" s="64" t="s">
        <v>887</v>
      </c>
      <c r="I224" s="64" t="s">
        <v>154</v>
      </c>
      <c r="J224" s="64" t="s">
        <v>144</v>
      </c>
    </row>
    <row r="225" spans="1:10" ht="15.75" x14ac:dyDescent="0.25">
      <c r="A225" s="83" t="str">
        <f t="shared" si="4"/>
        <v>S600 1</v>
      </c>
      <c r="B225" s="79">
        <v>1</v>
      </c>
      <c r="C225" s="63" t="s">
        <v>109</v>
      </c>
      <c r="D225" s="63" t="s">
        <v>750</v>
      </c>
      <c r="E225" s="64" t="s">
        <v>631</v>
      </c>
      <c r="F225" s="63" t="s">
        <v>291</v>
      </c>
      <c r="G225" s="63" t="s">
        <v>632</v>
      </c>
      <c r="H225" s="64" t="s">
        <v>888</v>
      </c>
      <c r="I225" s="64" t="s">
        <v>154</v>
      </c>
      <c r="J225" s="64" t="s">
        <v>155</v>
      </c>
    </row>
    <row r="226" spans="1:10" ht="15.75" x14ac:dyDescent="0.25">
      <c r="A226" s="83" t="str">
        <f t="shared" si="4"/>
        <v>U300 4</v>
      </c>
      <c r="B226" s="79">
        <v>4</v>
      </c>
      <c r="C226" s="63" t="s">
        <v>110</v>
      </c>
      <c r="D226" s="63" t="s">
        <v>757</v>
      </c>
      <c r="E226" s="64" t="s">
        <v>800</v>
      </c>
      <c r="F226" s="63" t="s">
        <v>195</v>
      </c>
      <c r="G226" s="63" t="s">
        <v>801</v>
      </c>
      <c r="H226" s="64" t="s">
        <v>802</v>
      </c>
      <c r="I226" s="64" t="s">
        <v>154</v>
      </c>
      <c r="J226" s="64" t="s">
        <v>154</v>
      </c>
    </row>
    <row r="227" spans="1:10" ht="15.75" x14ac:dyDescent="0.25">
      <c r="A227" s="83" t="str">
        <f t="shared" si="4"/>
        <v>U300 1</v>
      </c>
      <c r="B227" s="79">
        <v>1</v>
      </c>
      <c r="C227" s="63" t="s">
        <v>110</v>
      </c>
      <c r="D227" s="63" t="s">
        <v>757</v>
      </c>
      <c r="E227" s="64" t="s">
        <v>1029</v>
      </c>
      <c r="F227" s="63" t="s">
        <v>191</v>
      </c>
      <c r="G227" s="63" t="s">
        <v>1030</v>
      </c>
      <c r="H227" s="64" t="s">
        <v>1028</v>
      </c>
      <c r="I227" s="64" t="s">
        <v>154</v>
      </c>
      <c r="J227" s="64" t="s">
        <v>155</v>
      </c>
    </row>
    <row r="228" spans="1:10" ht="15.75" x14ac:dyDescent="0.25">
      <c r="A228" s="83" t="str">
        <f t="shared" si="4"/>
        <v>U300 3</v>
      </c>
      <c r="B228" s="79">
        <v>3</v>
      </c>
      <c r="C228" s="63" t="s">
        <v>110</v>
      </c>
      <c r="D228" s="63" t="s">
        <v>757</v>
      </c>
      <c r="E228" s="64" t="s">
        <v>633</v>
      </c>
      <c r="F228" s="63" t="s">
        <v>214</v>
      </c>
      <c r="G228" s="63" t="s">
        <v>634</v>
      </c>
      <c r="H228" s="64" t="s">
        <v>635</v>
      </c>
      <c r="I228" s="64" t="s">
        <v>155</v>
      </c>
      <c r="J228" s="64" t="s">
        <v>155</v>
      </c>
    </row>
    <row r="229" spans="1:10" ht="15.75" x14ac:dyDescent="0.25">
      <c r="A229" s="83" t="str">
        <f t="shared" si="4"/>
        <v>U300 2</v>
      </c>
      <c r="B229" s="79">
        <v>2</v>
      </c>
      <c r="C229" s="63" t="s">
        <v>110</v>
      </c>
      <c r="D229" s="63" t="s">
        <v>757</v>
      </c>
      <c r="E229" s="64" t="s">
        <v>803</v>
      </c>
      <c r="F229" s="63" t="s">
        <v>195</v>
      </c>
      <c r="G229" s="63" t="s">
        <v>804</v>
      </c>
      <c r="H229" s="64" t="s">
        <v>196</v>
      </c>
      <c r="I229" s="64" t="s">
        <v>154</v>
      </c>
      <c r="J229" s="64" t="s">
        <v>154</v>
      </c>
    </row>
    <row r="230" spans="1:10" ht="15.75" x14ac:dyDescent="0.25">
      <c r="A230" s="83" t="str">
        <f t="shared" si="4"/>
        <v>X220 3</v>
      </c>
      <c r="B230" s="79">
        <v>3</v>
      </c>
      <c r="C230" s="63" t="s">
        <v>115</v>
      </c>
      <c r="D230" s="63" t="s">
        <v>765</v>
      </c>
      <c r="E230" s="64" t="s">
        <v>254</v>
      </c>
      <c r="F230" s="63" t="s">
        <v>255</v>
      </c>
      <c r="G230" s="63" t="s">
        <v>256</v>
      </c>
      <c r="H230" s="64" t="s">
        <v>257</v>
      </c>
      <c r="I230" s="64" t="s">
        <v>154</v>
      </c>
      <c r="J230" s="64" t="s">
        <v>155</v>
      </c>
    </row>
    <row r="231" spans="1:10" ht="15.75" x14ac:dyDescent="0.25">
      <c r="A231" s="83" t="str">
        <f t="shared" si="4"/>
        <v>X220 2</v>
      </c>
      <c r="B231" s="79">
        <v>2</v>
      </c>
      <c r="C231" s="63" t="s">
        <v>115</v>
      </c>
      <c r="D231" s="63" t="s">
        <v>765</v>
      </c>
      <c r="E231" s="64" t="s">
        <v>250</v>
      </c>
      <c r="F231" s="63" t="s">
        <v>240</v>
      </c>
      <c r="G231" s="63" t="s">
        <v>252</v>
      </c>
      <c r="H231" s="64" t="s">
        <v>253</v>
      </c>
      <c r="I231" s="64" t="s">
        <v>154</v>
      </c>
      <c r="J231" s="64" t="s">
        <v>154</v>
      </c>
    </row>
    <row r="232" spans="1:10" ht="15.75" x14ac:dyDescent="0.25">
      <c r="A232" s="83" t="str">
        <f t="shared" si="4"/>
        <v>X220 1</v>
      </c>
      <c r="B232" s="79">
        <v>1</v>
      </c>
      <c r="C232" s="63" t="s">
        <v>115</v>
      </c>
      <c r="D232" s="63" t="s">
        <v>765</v>
      </c>
      <c r="E232" s="64" t="s">
        <v>247</v>
      </c>
      <c r="F232" s="63" t="s">
        <v>255</v>
      </c>
      <c r="G232" s="63" t="s">
        <v>248</v>
      </c>
      <c r="H232" s="64" t="s">
        <v>249</v>
      </c>
      <c r="I232" s="64" t="s">
        <v>154</v>
      </c>
      <c r="J232" s="64" t="s">
        <v>154</v>
      </c>
    </row>
    <row r="233" spans="1:10" ht="15.75" x14ac:dyDescent="0.25">
      <c r="A233" s="83" t="str">
        <f t="shared" si="4"/>
        <v>X220 6</v>
      </c>
      <c r="B233" s="79">
        <v>6</v>
      </c>
      <c r="C233" s="63" t="s">
        <v>115</v>
      </c>
      <c r="D233" s="63" t="s">
        <v>765</v>
      </c>
      <c r="E233" s="64" t="s">
        <v>267</v>
      </c>
      <c r="F233" s="63" t="s">
        <v>266</v>
      </c>
      <c r="G233" s="63" t="s">
        <v>268</v>
      </c>
      <c r="H233" s="64" t="s">
        <v>269</v>
      </c>
      <c r="I233" s="64" t="s">
        <v>155</v>
      </c>
      <c r="J233" s="64" t="s">
        <v>154</v>
      </c>
    </row>
    <row r="234" spans="1:10" ht="15.75" x14ac:dyDescent="0.25">
      <c r="A234" s="83" t="str">
        <f t="shared" si="4"/>
        <v>X220 4</v>
      </c>
      <c r="B234" s="79">
        <v>4</v>
      </c>
      <c r="C234" s="63" t="s">
        <v>115</v>
      </c>
      <c r="D234" s="63" t="s">
        <v>765</v>
      </c>
      <c r="E234" s="64" t="s">
        <v>258</v>
      </c>
      <c r="F234" s="63" t="s">
        <v>259</v>
      </c>
      <c r="G234" s="63" t="s">
        <v>260</v>
      </c>
      <c r="H234" s="64" t="s">
        <v>261</v>
      </c>
      <c r="I234" s="64" t="s">
        <v>155</v>
      </c>
      <c r="J234" s="64" t="s">
        <v>155</v>
      </c>
    </row>
    <row r="235" spans="1:10" ht="15.75" x14ac:dyDescent="0.25">
      <c r="A235" s="83" t="str">
        <f t="shared" si="4"/>
        <v>X220 5</v>
      </c>
      <c r="B235" s="79">
        <v>5</v>
      </c>
      <c r="C235" s="63" t="s">
        <v>115</v>
      </c>
      <c r="D235" s="63" t="s">
        <v>765</v>
      </c>
      <c r="E235" s="64" t="s">
        <v>262</v>
      </c>
      <c r="F235" s="63" t="s">
        <v>263</v>
      </c>
      <c r="G235" s="63" t="s">
        <v>264</v>
      </c>
      <c r="H235" s="64" t="s">
        <v>265</v>
      </c>
      <c r="I235" s="64" t="s">
        <v>154</v>
      </c>
      <c r="J235" s="64" t="s">
        <v>155</v>
      </c>
    </row>
    <row r="236" spans="1:10" ht="15.75" x14ac:dyDescent="0.25">
      <c r="A236" s="83" t="str">
        <f t="shared" si="4"/>
        <v>X440 1</v>
      </c>
      <c r="B236" s="79">
        <v>1</v>
      </c>
      <c r="C236" s="63" t="s">
        <v>111</v>
      </c>
      <c r="D236" s="63" t="s">
        <v>766</v>
      </c>
      <c r="E236" s="64" t="s">
        <v>616</v>
      </c>
      <c r="F236" s="63" t="s">
        <v>191</v>
      </c>
      <c r="G236" s="63" t="s">
        <v>617</v>
      </c>
      <c r="H236" s="64" t="s">
        <v>618</v>
      </c>
      <c r="I236" s="64" t="s">
        <v>154</v>
      </c>
      <c r="J236" s="64" t="s">
        <v>155</v>
      </c>
    </row>
    <row r="237" spans="1:10" ht="15.75" x14ac:dyDescent="0.25">
      <c r="A237" s="83" t="str">
        <f t="shared" si="4"/>
        <v>X440 2</v>
      </c>
      <c r="B237" s="79">
        <v>2</v>
      </c>
      <c r="C237" s="63" t="s">
        <v>111</v>
      </c>
      <c r="D237" s="63" t="s">
        <v>766</v>
      </c>
      <c r="E237" s="64" t="s">
        <v>619</v>
      </c>
      <c r="F237" s="63" t="s">
        <v>278</v>
      </c>
      <c r="G237" s="63" t="s">
        <v>620</v>
      </c>
      <c r="H237" s="64" t="s">
        <v>621</v>
      </c>
      <c r="I237" s="64" t="s">
        <v>154</v>
      </c>
      <c r="J237" s="64" t="s">
        <v>155</v>
      </c>
    </row>
    <row r="238" spans="1:10" ht="15.75" x14ac:dyDescent="0.25">
      <c r="A238" s="83" t="str">
        <f t="shared" si="4"/>
        <v>X440 3</v>
      </c>
      <c r="B238" s="79">
        <v>3</v>
      </c>
      <c r="C238" s="63" t="s">
        <v>111</v>
      </c>
      <c r="D238" s="63" t="s">
        <v>766</v>
      </c>
      <c r="E238" s="64" t="s">
        <v>622</v>
      </c>
      <c r="F238" s="63" t="s">
        <v>623</v>
      </c>
      <c r="G238" s="63" t="s">
        <v>624</v>
      </c>
      <c r="H238" s="64" t="s">
        <v>625</v>
      </c>
      <c r="I238" s="64" t="s">
        <v>155</v>
      </c>
      <c r="J238" s="64" t="s">
        <v>155</v>
      </c>
    </row>
    <row r="239" spans="1:10" ht="15.75" x14ac:dyDescent="0.25">
      <c r="A239" s="83" t="str">
        <f t="shared" si="4"/>
        <v>X440 2</v>
      </c>
      <c r="B239" s="79">
        <v>2</v>
      </c>
      <c r="C239" s="63" t="s">
        <v>111</v>
      </c>
      <c r="D239" s="63" t="s">
        <v>766</v>
      </c>
      <c r="E239" s="64" t="s">
        <v>619</v>
      </c>
      <c r="F239" s="63" t="s">
        <v>278</v>
      </c>
      <c r="G239" s="63" t="s">
        <v>620</v>
      </c>
      <c r="H239" s="64" t="s">
        <v>621</v>
      </c>
      <c r="I239" s="64" t="s">
        <v>154</v>
      </c>
      <c r="J239" s="64" t="s">
        <v>155</v>
      </c>
    </row>
    <row r="240" spans="1:10" ht="15.75" x14ac:dyDescent="0.25">
      <c r="A240" s="83" t="str">
        <f t="shared" si="4"/>
        <v>X440 3</v>
      </c>
      <c r="B240" s="79">
        <v>3</v>
      </c>
      <c r="C240" s="63" t="s">
        <v>111</v>
      </c>
      <c r="D240" s="63" t="s">
        <v>766</v>
      </c>
      <c r="E240" s="64" t="s">
        <v>622</v>
      </c>
      <c r="F240" s="63" t="s">
        <v>623</v>
      </c>
      <c r="G240" s="63" t="s">
        <v>624</v>
      </c>
      <c r="H240" s="64" t="s">
        <v>625</v>
      </c>
      <c r="I240" s="64" t="s">
        <v>155</v>
      </c>
      <c r="J240" s="64" t="s">
        <v>155</v>
      </c>
    </row>
  </sheetData>
  <autoFilter ref="A1:J215" xr:uid="{F86207BE-58DC-4347-B241-3FF49DF17FF8}"/>
  <conditionalFormatting sqref="C4 C114 C52:C54 C94 C16:C19 C21 C27 C69 C86:C87 C104 C107 C212 C7 C97:C99 C198 C75 C29 C13 C58:C65 C81 C206:C210 C89:C92 C10:C11 C204 C50 C48 C201 C71 C33:D37 C25:D25 C44:D44 G4:G47 G154:G174 C118:D127 G103:G111 G124:G126 G58:G72 G176:G196 G198:G206 C129:D195 D128 G130:G151 G81:G86 G49:G51 G74:G77 G88:G101 G113:G120 G208:G215">
    <cfRule type="containsBlanks" dxfId="222" priority="227">
      <formula>LEN(TRIM(C4))=0</formula>
    </cfRule>
  </conditionalFormatting>
  <conditionalFormatting sqref="C3:D3">
    <cfRule type="containsBlanks" dxfId="221" priority="228">
      <formula>LEN(TRIM(C3))=0</formula>
    </cfRule>
  </conditionalFormatting>
  <conditionalFormatting sqref="E16:F16 I16:J16">
    <cfRule type="containsBlanks" dxfId="220" priority="226">
      <formula>LEN(TRIM(E16))=0</formula>
    </cfRule>
  </conditionalFormatting>
  <conditionalFormatting sqref="F17 H17:J17 F38:F42 H38:J42 H110:J111 H108:H109 H51:J51 H159:J160 H180:J180 H14:J15 H20:J20 H26:J26 H30:J32 H34:J34 H66:J68 F103 H105:J106 H135:J136 H144:J145 H147:J148 H184:J185 H174:J174 H176:J176 F176 H210:J211 H22:J24 H59:J59 H95:J96 H194:J194 H28:J28 H155:J156 H131:J133 H64:J64 H138:J142 H189:J192 H7:J9 H98:J98 H182:J182 H49:J49 H162:J163 H70:J70 H153:J153 H78:J80 H100:J103 H196:J196 I197:J197 F196 E197 H82:J84 I85:J85 F84 H113:J113 I112:J112 H213:J215 F213:F215">
    <cfRule type="expression" dxfId="219" priority="225">
      <formula>AND($D7&lt;&gt;"",ISBLANK(E7))</formula>
    </cfRule>
  </conditionalFormatting>
  <conditionalFormatting sqref="E3:J3">
    <cfRule type="containsBlanks" dxfId="218" priority="224">
      <formula>LEN(TRIM(E3))=0</formula>
    </cfRule>
  </conditionalFormatting>
  <conditionalFormatting sqref="D4 D114 D52:D54 D94 D16:D19 D21 D27 D69 D86:D87 D104 D107 D212 D7 D198 D75 D29 D13 D58:D65 D81 D206:D210 D89:D92 D10:D11 D204 D50 D48 D201 D71 D97:D99">
    <cfRule type="containsBlanks" dxfId="217" priority="223">
      <formula>LEN(TRIM(D4))=0</formula>
    </cfRule>
  </conditionalFormatting>
  <conditionalFormatting sqref="C108:C111 C113">
    <cfRule type="containsBlanks" dxfId="216" priority="222">
      <formula>LEN(TRIM(C108))=0</formula>
    </cfRule>
  </conditionalFormatting>
  <conditionalFormatting sqref="D108:D111 D113">
    <cfRule type="containsBlanks" dxfId="215" priority="221">
      <formula>LEN(TRIM(D108))=0</formula>
    </cfRule>
  </conditionalFormatting>
  <conditionalFormatting sqref="E107:F107 I108:J109 H107:J107">
    <cfRule type="containsBlanks" dxfId="214" priority="220">
      <formula>LEN(TRIM(E107))=0</formula>
    </cfRule>
  </conditionalFormatting>
  <conditionalFormatting sqref="F108:F111 F113">
    <cfRule type="expression" dxfId="213" priority="219">
      <formula>AND($D108&lt;&gt;"",ISBLANK(F108))</formula>
    </cfRule>
  </conditionalFormatting>
  <conditionalFormatting sqref="E157:F157 H157:J157">
    <cfRule type="containsBlanks" dxfId="212" priority="218">
      <formula>LEN(TRIM(E157))=0</formula>
    </cfRule>
  </conditionalFormatting>
  <conditionalFormatting sqref="C196">
    <cfRule type="containsBlanks" dxfId="211" priority="217">
      <formula>LEN(TRIM(C196))=0</formula>
    </cfRule>
  </conditionalFormatting>
  <conditionalFormatting sqref="D196">
    <cfRule type="containsBlanks" dxfId="210" priority="216">
      <formula>LEN(TRIM(D196))=0</formula>
    </cfRule>
  </conditionalFormatting>
  <conditionalFormatting sqref="E195:F195 H195:J195">
    <cfRule type="containsBlanks" dxfId="209" priority="215">
      <formula>LEN(TRIM(E195))=0</formula>
    </cfRule>
  </conditionalFormatting>
  <conditionalFormatting sqref="C115:C117">
    <cfRule type="containsBlanks" dxfId="208" priority="213">
      <formula>LEN(TRIM(C115))=0</formula>
    </cfRule>
  </conditionalFormatting>
  <conditionalFormatting sqref="D115:D117">
    <cfRule type="containsBlanks" dxfId="207" priority="212">
      <formula>LEN(TRIM(D115))=0</formula>
    </cfRule>
  </conditionalFormatting>
  <conditionalFormatting sqref="C51">
    <cfRule type="containsBlanks" dxfId="206" priority="211">
      <formula>LEN(TRIM(C51))=0</formula>
    </cfRule>
  </conditionalFormatting>
  <conditionalFormatting sqref="D51">
    <cfRule type="containsBlanks" dxfId="205" priority="210">
      <formula>LEN(TRIM(D51))=0</formula>
    </cfRule>
  </conditionalFormatting>
  <conditionalFormatting sqref="E50:F50 H50:J50">
    <cfRule type="containsBlanks" dxfId="204" priority="209">
      <formula>LEN(TRIM(E50))=0</formula>
    </cfRule>
  </conditionalFormatting>
  <conditionalFormatting sqref="F51">
    <cfRule type="expression" dxfId="203" priority="208">
      <formula>AND($D51&lt;&gt;"",ISBLANK(F51))</formula>
    </cfRule>
  </conditionalFormatting>
  <conditionalFormatting sqref="D93">
    <cfRule type="containsBlanks" dxfId="202" priority="206">
      <formula>LEN(TRIM(D93))=0</formula>
    </cfRule>
  </conditionalFormatting>
  <conditionalFormatting sqref="C93">
    <cfRule type="containsBlanks" dxfId="201" priority="207">
      <formula>LEN(TRIM(C93))=0</formula>
    </cfRule>
  </conditionalFormatting>
  <conditionalFormatting sqref="F159:F160">
    <cfRule type="expression" dxfId="200" priority="204">
      <formula>AND($D159&lt;&gt;"",ISBLANK(F159))</formula>
    </cfRule>
  </conditionalFormatting>
  <conditionalFormatting sqref="E158:F158 H158:J158">
    <cfRule type="containsBlanks" dxfId="199" priority="205">
      <formula>LEN(TRIM(E158))=0</formula>
    </cfRule>
  </conditionalFormatting>
  <conditionalFormatting sqref="E179:F179 H179:J179">
    <cfRule type="containsBlanks" dxfId="198" priority="203">
      <formula>LEN(TRIM(E179))=0</formula>
    </cfRule>
  </conditionalFormatting>
  <conditionalFormatting sqref="F180">
    <cfRule type="expression" dxfId="197" priority="202">
      <formula>AND($D180&lt;&gt;"",ISBLANK(F180))</formula>
    </cfRule>
  </conditionalFormatting>
  <conditionalFormatting sqref="D88">
    <cfRule type="containsBlanks" dxfId="196" priority="200">
      <formula>LEN(TRIM(D88))=0</formula>
    </cfRule>
  </conditionalFormatting>
  <conditionalFormatting sqref="C88">
    <cfRule type="containsBlanks" dxfId="195" priority="201">
      <formula>LEN(TRIM(C88))=0</formula>
    </cfRule>
  </conditionalFormatting>
  <conditionalFormatting sqref="C14">
    <cfRule type="containsBlanks" dxfId="194" priority="199">
      <formula>LEN(TRIM(C14))=0</formula>
    </cfRule>
  </conditionalFormatting>
  <conditionalFormatting sqref="D14">
    <cfRule type="containsBlanks" dxfId="193" priority="198">
      <formula>LEN(TRIM(D14))=0</formula>
    </cfRule>
  </conditionalFormatting>
  <conditionalFormatting sqref="C15">
    <cfRule type="containsBlanks" dxfId="192" priority="197">
      <formula>LEN(TRIM(C15))=0</formula>
    </cfRule>
  </conditionalFormatting>
  <conditionalFormatting sqref="D15">
    <cfRule type="containsBlanks" dxfId="191" priority="196">
      <formula>LEN(TRIM(D15))=0</formula>
    </cfRule>
  </conditionalFormatting>
  <conditionalFormatting sqref="E13:F13 H13:J13">
    <cfRule type="containsBlanks" dxfId="190" priority="195">
      <formula>LEN(TRIM(E13))=0</formula>
    </cfRule>
  </conditionalFormatting>
  <conditionalFormatting sqref="F14:F15">
    <cfRule type="expression" dxfId="189" priority="194">
      <formula>AND($D14&lt;&gt;"",ISBLANK(F14))</formula>
    </cfRule>
  </conditionalFormatting>
  <conditionalFormatting sqref="C20">
    <cfRule type="containsBlanks" dxfId="188" priority="193">
      <formula>LEN(TRIM(C20))=0</formula>
    </cfRule>
  </conditionalFormatting>
  <conditionalFormatting sqref="D20">
    <cfRule type="containsBlanks" dxfId="187" priority="192">
      <formula>LEN(TRIM(D20))=0</formula>
    </cfRule>
  </conditionalFormatting>
  <conditionalFormatting sqref="E19:F19 H19:J19">
    <cfRule type="containsBlanks" dxfId="186" priority="191">
      <formula>LEN(TRIM(E19))=0</formula>
    </cfRule>
  </conditionalFormatting>
  <conditionalFormatting sqref="F20">
    <cfRule type="expression" dxfId="185" priority="190">
      <formula>AND($D20&lt;&gt;"",ISBLANK(F20))</formula>
    </cfRule>
  </conditionalFormatting>
  <conditionalFormatting sqref="C26">
    <cfRule type="containsBlanks" dxfId="184" priority="189">
      <formula>LEN(TRIM(C26))=0</formula>
    </cfRule>
  </conditionalFormatting>
  <conditionalFormatting sqref="D26">
    <cfRule type="containsBlanks" dxfId="183" priority="188">
      <formula>LEN(TRIM(D26))=0</formula>
    </cfRule>
  </conditionalFormatting>
  <conditionalFormatting sqref="E25:F25 H25:J25">
    <cfRule type="containsBlanks" dxfId="182" priority="187">
      <formula>LEN(TRIM(E25))=0</formula>
    </cfRule>
  </conditionalFormatting>
  <conditionalFormatting sqref="F26">
    <cfRule type="expression" dxfId="181" priority="186">
      <formula>AND($D26&lt;&gt;"",ISBLANK(F26))</formula>
    </cfRule>
  </conditionalFormatting>
  <conditionalFormatting sqref="C30:C32">
    <cfRule type="containsBlanks" dxfId="180" priority="185">
      <formula>LEN(TRIM(C30))=0</formula>
    </cfRule>
  </conditionalFormatting>
  <conditionalFormatting sqref="D30:D32">
    <cfRule type="containsBlanks" dxfId="179" priority="184">
      <formula>LEN(TRIM(D30))=0</formula>
    </cfRule>
  </conditionalFormatting>
  <conditionalFormatting sqref="E29:F29 H29:J29">
    <cfRule type="containsBlanks" dxfId="178" priority="183">
      <formula>LEN(TRIM(E29))=0</formula>
    </cfRule>
  </conditionalFormatting>
  <conditionalFormatting sqref="F30:F32">
    <cfRule type="expression" dxfId="177" priority="182">
      <formula>AND($D30&lt;&gt;"",ISBLANK(F30))</formula>
    </cfRule>
  </conditionalFormatting>
  <conditionalFormatting sqref="E33:F33 H33:J33">
    <cfRule type="containsBlanks" dxfId="176" priority="181">
      <formula>LEN(TRIM(E33))=0</formula>
    </cfRule>
  </conditionalFormatting>
  <conditionalFormatting sqref="F34">
    <cfRule type="expression" dxfId="175" priority="180">
      <formula>AND($D34&lt;&gt;"",ISBLANK(F34))</formula>
    </cfRule>
  </conditionalFormatting>
  <conditionalFormatting sqref="C56">
    <cfRule type="containsBlanks" dxfId="174" priority="179">
      <formula>LEN(TRIM(C56))=0</formula>
    </cfRule>
  </conditionalFormatting>
  <conditionalFormatting sqref="D56">
    <cfRule type="containsBlanks" dxfId="173" priority="178">
      <formula>LEN(TRIM(D56))=0</formula>
    </cfRule>
  </conditionalFormatting>
  <conditionalFormatting sqref="C57">
    <cfRule type="containsBlanks" dxfId="172" priority="177">
      <formula>LEN(TRIM(C57))=0</formula>
    </cfRule>
  </conditionalFormatting>
  <conditionalFormatting sqref="D57">
    <cfRule type="containsBlanks" dxfId="171" priority="176">
      <formula>LEN(TRIM(D57))=0</formula>
    </cfRule>
  </conditionalFormatting>
  <conditionalFormatting sqref="C66">
    <cfRule type="containsBlanks" dxfId="170" priority="175">
      <formula>LEN(TRIM(C66))=0</formula>
    </cfRule>
  </conditionalFormatting>
  <conditionalFormatting sqref="D66">
    <cfRule type="containsBlanks" dxfId="169" priority="174">
      <formula>LEN(TRIM(D66))=0</formula>
    </cfRule>
  </conditionalFormatting>
  <conditionalFormatting sqref="C67">
    <cfRule type="containsBlanks" dxfId="168" priority="173">
      <formula>LEN(TRIM(C67))=0</formula>
    </cfRule>
  </conditionalFormatting>
  <conditionalFormatting sqref="D67">
    <cfRule type="containsBlanks" dxfId="167" priority="172">
      <formula>LEN(TRIM(D67))=0</formula>
    </cfRule>
  </conditionalFormatting>
  <conditionalFormatting sqref="C68">
    <cfRule type="containsBlanks" dxfId="166" priority="171">
      <formula>LEN(TRIM(C68))=0</formula>
    </cfRule>
  </conditionalFormatting>
  <conditionalFormatting sqref="D68">
    <cfRule type="containsBlanks" dxfId="165" priority="170">
      <formula>LEN(TRIM(D68))=0</formula>
    </cfRule>
  </conditionalFormatting>
  <conditionalFormatting sqref="E65:F65 H65:J65">
    <cfRule type="containsBlanks" dxfId="164" priority="169">
      <formula>LEN(TRIM(E65))=0</formula>
    </cfRule>
  </conditionalFormatting>
  <conditionalFormatting sqref="F66:F68">
    <cfRule type="expression" dxfId="163" priority="168">
      <formula>AND($D66&lt;&gt;"",ISBLANK(F66))</formula>
    </cfRule>
  </conditionalFormatting>
  <conditionalFormatting sqref="C82">
    <cfRule type="containsBlanks" dxfId="162" priority="167">
      <formula>LEN(TRIM(C82))=0</formula>
    </cfRule>
  </conditionalFormatting>
  <conditionalFormatting sqref="D82">
    <cfRule type="containsBlanks" dxfId="161" priority="166">
      <formula>LEN(TRIM(D82))=0</formula>
    </cfRule>
  </conditionalFormatting>
  <conditionalFormatting sqref="C83">
    <cfRule type="containsBlanks" dxfId="160" priority="165">
      <formula>LEN(TRIM(C83))=0</formula>
    </cfRule>
  </conditionalFormatting>
  <conditionalFormatting sqref="D83">
    <cfRule type="containsBlanks" dxfId="159" priority="164">
      <formula>LEN(TRIM(D83))=0</formula>
    </cfRule>
  </conditionalFormatting>
  <conditionalFormatting sqref="C84:C85">
    <cfRule type="containsBlanks" dxfId="158" priority="163">
      <formula>LEN(TRIM(C84))=0</formula>
    </cfRule>
  </conditionalFormatting>
  <conditionalFormatting sqref="D84:D85">
    <cfRule type="containsBlanks" dxfId="157" priority="162">
      <formula>LEN(TRIM(D84))=0</formula>
    </cfRule>
  </conditionalFormatting>
  <conditionalFormatting sqref="E81:F81 H81:J81">
    <cfRule type="containsBlanks" dxfId="156" priority="161">
      <formula>LEN(TRIM(E81))=0</formula>
    </cfRule>
  </conditionalFormatting>
  <conditionalFormatting sqref="F82:F83">
    <cfRule type="expression" dxfId="155" priority="160">
      <formula>AND($D82&lt;&gt;"",ISBLANK(F82))</formula>
    </cfRule>
  </conditionalFormatting>
  <conditionalFormatting sqref="C100">
    <cfRule type="containsBlanks" dxfId="154" priority="159">
      <formula>LEN(TRIM(C100))=0</formula>
    </cfRule>
  </conditionalFormatting>
  <conditionalFormatting sqref="D100">
    <cfRule type="containsBlanks" dxfId="153" priority="158">
      <formula>LEN(TRIM(D100))=0</formula>
    </cfRule>
  </conditionalFormatting>
  <conditionalFormatting sqref="C101:C102">
    <cfRule type="containsBlanks" dxfId="152" priority="157">
      <formula>LEN(TRIM(C101))=0</formula>
    </cfRule>
  </conditionalFormatting>
  <conditionalFormatting sqref="D101:D102">
    <cfRule type="containsBlanks" dxfId="151" priority="156">
      <formula>LEN(TRIM(D101))=0</formula>
    </cfRule>
  </conditionalFormatting>
  <conditionalFormatting sqref="C103">
    <cfRule type="containsBlanks" dxfId="150" priority="155">
      <formula>LEN(TRIM(C103))=0</formula>
    </cfRule>
  </conditionalFormatting>
  <conditionalFormatting sqref="D103">
    <cfRule type="containsBlanks" dxfId="149" priority="154">
      <formula>LEN(TRIM(D103))=0</formula>
    </cfRule>
  </conditionalFormatting>
  <conditionalFormatting sqref="E99:F99 H99:J99">
    <cfRule type="containsBlanks" dxfId="148" priority="153">
      <formula>LEN(TRIM(E99))=0</formula>
    </cfRule>
  </conditionalFormatting>
  <conditionalFormatting sqref="F100:F101">
    <cfRule type="expression" dxfId="147" priority="152">
      <formula>AND($D100&lt;&gt;"",ISBLANK(F100))</formula>
    </cfRule>
  </conditionalFormatting>
  <conditionalFormatting sqref="C105">
    <cfRule type="containsBlanks" dxfId="146" priority="151">
      <formula>LEN(TRIM(C105))=0</formula>
    </cfRule>
  </conditionalFormatting>
  <conditionalFormatting sqref="D105">
    <cfRule type="containsBlanks" dxfId="145" priority="150">
      <formula>LEN(TRIM(D105))=0</formula>
    </cfRule>
  </conditionalFormatting>
  <conditionalFormatting sqref="C106">
    <cfRule type="containsBlanks" dxfId="144" priority="149">
      <formula>LEN(TRIM(C106))=0</formula>
    </cfRule>
  </conditionalFormatting>
  <conditionalFormatting sqref="D106">
    <cfRule type="containsBlanks" dxfId="143" priority="148">
      <formula>LEN(TRIM(D106))=0</formula>
    </cfRule>
  </conditionalFormatting>
  <conditionalFormatting sqref="E104:F104 H104:J104">
    <cfRule type="containsBlanks" dxfId="142" priority="147">
      <formula>LEN(TRIM(E104))=0</formula>
    </cfRule>
  </conditionalFormatting>
  <conditionalFormatting sqref="F105:F106">
    <cfRule type="expression" dxfId="141" priority="146">
      <formula>AND($D105&lt;&gt;"",ISBLANK(F105))</formula>
    </cfRule>
  </conditionalFormatting>
  <conditionalFormatting sqref="E134:F134 H134:J134">
    <cfRule type="containsBlanks" dxfId="140" priority="145">
      <formula>LEN(TRIM(E134))=0</formula>
    </cfRule>
  </conditionalFormatting>
  <conditionalFormatting sqref="F135:F136">
    <cfRule type="expression" dxfId="139" priority="144">
      <formula>AND($D135&lt;&gt;"",ISBLANK(F135))</formula>
    </cfRule>
  </conditionalFormatting>
  <conditionalFormatting sqref="E137:F137 H137:J137">
    <cfRule type="containsBlanks" dxfId="138" priority="143">
      <formula>LEN(TRIM(E137))=0</formula>
    </cfRule>
  </conditionalFormatting>
  <conditionalFormatting sqref="F138">
    <cfRule type="expression" dxfId="137" priority="142">
      <formula>AND($D138&lt;&gt;"",ISBLANK(F138))</formula>
    </cfRule>
  </conditionalFormatting>
  <conditionalFormatting sqref="E143:F143 H143:J143">
    <cfRule type="containsBlanks" dxfId="136" priority="141">
      <formula>LEN(TRIM(E143))=0</formula>
    </cfRule>
  </conditionalFormatting>
  <conditionalFormatting sqref="F144:F145">
    <cfRule type="expression" dxfId="135" priority="140">
      <formula>AND($D144&lt;&gt;"",ISBLANK(F144))</formula>
    </cfRule>
  </conditionalFormatting>
  <conditionalFormatting sqref="E146:F146 H146:J146">
    <cfRule type="containsBlanks" dxfId="134" priority="139">
      <formula>LEN(TRIM(E146))=0</formula>
    </cfRule>
  </conditionalFormatting>
  <conditionalFormatting sqref="F147:F148">
    <cfRule type="expression" dxfId="133" priority="138">
      <formula>AND($D147&lt;&gt;"",ISBLANK(F147))</formula>
    </cfRule>
  </conditionalFormatting>
  <conditionalFormatting sqref="E183:F183 H183:J183">
    <cfRule type="containsBlanks" dxfId="132" priority="137">
      <formula>LEN(TRIM(E183))=0</formula>
    </cfRule>
  </conditionalFormatting>
  <conditionalFormatting sqref="F184:F185">
    <cfRule type="expression" dxfId="131" priority="136">
      <formula>AND($D184&lt;&gt;"",ISBLANK(F184))</formula>
    </cfRule>
  </conditionalFormatting>
  <conditionalFormatting sqref="E173:F173 H173:J173">
    <cfRule type="containsBlanks" dxfId="130" priority="135">
      <formula>LEN(TRIM(E173))=0</formula>
    </cfRule>
  </conditionalFormatting>
  <conditionalFormatting sqref="F174">
    <cfRule type="expression" dxfId="129" priority="134">
      <formula>AND($D174&lt;&gt;"",ISBLANK(F174))</formula>
    </cfRule>
  </conditionalFormatting>
  <conditionalFormatting sqref="C211">
    <cfRule type="containsBlanks" dxfId="128" priority="133">
      <formula>LEN(TRIM(C211))=0</formula>
    </cfRule>
  </conditionalFormatting>
  <conditionalFormatting sqref="D211">
    <cfRule type="containsBlanks" dxfId="127" priority="132">
      <formula>LEN(TRIM(D211))=0</formula>
    </cfRule>
  </conditionalFormatting>
  <conditionalFormatting sqref="E209:F209 H209:J209">
    <cfRule type="containsBlanks" dxfId="126" priority="131">
      <formula>LEN(TRIM(E209))=0</formula>
    </cfRule>
  </conditionalFormatting>
  <conditionalFormatting sqref="F210:F211">
    <cfRule type="expression" dxfId="125" priority="130">
      <formula>AND($D210&lt;&gt;"",ISBLANK(F210))</formula>
    </cfRule>
  </conditionalFormatting>
  <conditionalFormatting sqref="E36:F36 H36:J36">
    <cfRule type="containsBlanks" dxfId="124" priority="129">
      <formula>LEN(TRIM(E36))=0</formula>
    </cfRule>
  </conditionalFormatting>
  <conditionalFormatting sqref="C5:C6">
    <cfRule type="containsBlanks" dxfId="123" priority="128">
      <formula>LEN(TRIM(C5))=0</formula>
    </cfRule>
  </conditionalFormatting>
  <conditionalFormatting sqref="D5:D6">
    <cfRule type="containsBlanks" dxfId="122" priority="127">
      <formula>LEN(TRIM(D5))=0</formula>
    </cfRule>
  </conditionalFormatting>
  <conditionalFormatting sqref="C22:C24">
    <cfRule type="containsBlanks" dxfId="121" priority="126">
      <formula>LEN(TRIM(C22))=0</formula>
    </cfRule>
  </conditionalFormatting>
  <conditionalFormatting sqref="D22:D24">
    <cfRule type="containsBlanks" dxfId="120" priority="125">
      <formula>LEN(TRIM(D22))=0</formula>
    </cfRule>
  </conditionalFormatting>
  <conditionalFormatting sqref="E21:F21 H21:J21">
    <cfRule type="containsBlanks" dxfId="119" priority="124">
      <formula>LEN(TRIM(E21))=0</formula>
    </cfRule>
  </conditionalFormatting>
  <conditionalFormatting sqref="F22:F24">
    <cfRule type="expression" dxfId="118" priority="123">
      <formula>AND($D22&lt;&gt;"",ISBLANK(F22))</formula>
    </cfRule>
  </conditionalFormatting>
  <conditionalFormatting sqref="E58:F58 H58:J58">
    <cfRule type="containsBlanks" dxfId="117" priority="122">
      <formula>LEN(TRIM(E58))=0</formula>
    </cfRule>
  </conditionalFormatting>
  <conditionalFormatting sqref="F59">
    <cfRule type="expression" dxfId="116" priority="121">
      <formula>AND($D59&lt;&gt;"",ISBLANK(F59))</formula>
    </cfRule>
  </conditionalFormatting>
  <conditionalFormatting sqref="E124:F124 H124:J124">
    <cfRule type="containsBlanks" dxfId="115" priority="120">
      <formula>LEN(TRIM(E124))=0</formula>
    </cfRule>
  </conditionalFormatting>
  <conditionalFormatting sqref="E94:F94 H94:J94">
    <cfRule type="containsBlanks" dxfId="114" priority="119">
      <formula>LEN(TRIM(E94))=0</formula>
    </cfRule>
  </conditionalFormatting>
  <conditionalFormatting sqref="F95:F96">
    <cfRule type="expression" dxfId="113" priority="118">
      <formula>AND($D95&lt;&gt;"",ISBLANK(F95))</formula>
    </cfRule>
  </conditionalFormatting>
  <conditionalFormatting sqref="C95:C96">
    <cfRule type="containsBlanks" dxfId="112" priority="117">
      <formula>LEN(TRIM(C95))=0</formula>
    </cfRule>
  </conditionalFormatting>
  <conditionalFormatting sqref="D95:D96">
    <cfRule type="containsBlanks" dxfId="111" priority="116">
      <formula>LEN(TRIM(D95))=0</formula>
    </cfRule>
  </conditionalFormatting>
  <conditionalFormatting sqref="E204:F204 H204:J204">
    <cfRule type="containsBlanks" dxfId="110" priority="115">
      <formula>LEN(TRIM(E204))=0</formula>
    </cfRule>
  </conditionalFormatting>
  <conditionalFormatting sqref="C72 C74">
    <cfRule type="containsBlanks" dxfId="109" priority="114">
      <formula>LEN(TRIM(C72))=0</formula>
    </cfRule>
  </conditionalFormatting>
  <conditionalFormatting sqref="D72:D74">
    <cfRule type="containsBlanks" dxfId="108" priority="113">
      <formula>LEN(TRIM(D72))=0</formula>
    </cfRule>
  </conditionalFormatting>
  <conditionalFormatting sqref="E193:F193 H193:J193">
    <cfRule type="containsBlanks" dxfId="107" priority="112">
      <formula>LEN(TRIM(E193))=0</formula>
    </cfRule>
  </conditionalFormatting>
  <conditionalFormatting sqref="F194">
    <cfRule type="expression" dxfId="106" priority="111">
      <formula>AND($D194&lt;&gt;"",ISBLANK(F194))</formula>
    </cfRule>
  </conditionalFormatting>
  <conditionalFormatting sqref="C28">
    <cfRule type="containsBlanks" dxfId="105" priority="110">
      <formula>LEN(TRIM(C28))=0</formula>
    </cfRule>
  </conditionalFormatting>
  <conditionalFormatting sqref="D28">
    <cfRule type="containsBlanks" dxfId="104" priority="109">
      <formula>LEN(TRIM(D28))=0</formula>
    </cfRule>
  </conditionalFormatting>
  <conditionalFormatting sqref="E27:F27 H27:J27">
    <cfRule type="containsBlanks" dxfId="103" priority="108">
      <formula>LEN(TRIM(E27))=0</formula>
    </cfRule>
  </conditionalFormatting>
  <conditionalFormatting sqref="F28">
    <cfRule type="expression" dxfId="102" priority="107">
      <formula>AND($D28&lt;&gt;"",ISBLANK(F28))</formula>
    </cfRule>
  </conditionalFormatting>
  <conditionalFormatting sqref="E154:F154 H154:J154">
    <cfRule type="containsBlanks" dxfId="101" priority="106">
      <formula>LEN(TRIM(E154))=0</formula>
    </cfRule>
  </conditionalFormatting>
  <conditionalFormatting sqref="F155:F156">
    <cfRule type="expression" dxfId="100" priority="105">
      <formula>AND($D155&lt;&gt;"",ISBLANK(F155))</formula>
    </cfRule>
  </conditionalFormatting>
  <conditionalFormatting sqref="C12">
    <cfRule type="containsBlanks" dxfId="99" priority="104">
      <formula>LEN(TRIM(C12))=0</formula>
    </cfRule>
  </conditionalFormatting>
  <conditionalFormatting sqref="D12">
    <cfRule type="containsBlanks" dxfId="98" priority="103">
      <formula>LEN(TRIM(D12))=0</formula>
    </cfRule>
  </conditionalFormatting>
  <conditionalFormatting sqref="E130:F130 H130:J130">
    <cfRule type="containsBlanks" dxfId="97" priority="102">
      <formula>LEN(TRIM(E130))=0</formula>
    </cfRule>
  </conditionalFormatting>
  <conditionalFormatting sqref="F131:F133">
    <cfRule type="expression" dxfId="96" priority="101">
      <formula>AND($D131&lt;&gt;"",ISBLANK(F131))</formula>
    </cfRule>
  </conditionalFormatting>
  <conditionalFormatting sqref="E63:F63 H63:J63">
    <cfRule type="containsBlanks" dxfId="95" priority="100">
      <formula>LEN(TRIM(E63))=0</formula>
    </cfRule>
  </conditionalFormatting>
  <conditionalFormatting sqref="F64">
    <cfRule type="expression" dxfId="94" priority="99">
      <formula>AND($D64&lt;&gt;"",ISBLANK(F64))</formula>
    </cfRule>
  </conditionalFormatting>
  <conditionalFormatting sqref="C76:C77">
    <cfRule type="containsBlanks" dxfId="93" priority="98">
      <formula>LEN(TRIM(C76))=0</formula>
    </cfRule>
  </conditionalFormatting>
  <conditionalFormatting sqref="D76:D77">
    <cfRule type="containsBlanks" dxfId="92" priority="97">
      <formula>LEN(TRIM(D76))=0</formula>
    </cfRule>
  </conditionalFormatting>
  <conditionalFormatting sqref="E139:F139 H139:J139">
    <cfRule type="containsBlanks" dxfId="91" priority="96">
      <formula>LEN(TRIM(E139))=0</formula>
    </cfRule>
  </conditionalFormatting>
  <conditionalFormatting sqref="F139:F142">
    <cfRule type="expression" dxfId="90" priority="95">
      <formula>AND($D139&lt;&gt;"",ISBLANK(F139))</formula>
    </cfRule>
  </conditionalFormatting>
  <conditionalFormatting sqref="C205">
    <cfRule type="containsBlanks" dxfId="89" priority="94">
      <formula>LEN(TRIM(C205))=0</formula>
    </cfRule>
  </conditionalFormatting>
  <conditionalFormatting sqref="D205">
    <cfRule type="containsBlanks" dxfId="88" priority="93">
      <formula>LEN(TRIM(D205))=0</formula>
    </cfRule>
  </conditionalFormatting>
  <conditionalFormatting sqref="F205">
    <cfRule type="expression" dxfId="87" priority="92">
      <formula>AND($D205&lt;&gt;"",ISBLANK(F205))</formula>
    </cfRule>
  </conditionalFormatting>
  <conditionalFormatting sqref="H205:J205">
    <cfRule type="expression" dxfId="86" priority="91">
      <formula>AND($D205&lt;&gt;"",ISBLANK(H205))</formula>
    </cfRule>
  </conditionalFormatting>
  <conditionalFormatting sqref="E35:F35 H35:J35">
    <cfRule type="containsBlanks" dxfId="85" priority="90">
      <formula>LEN(TRIM(E35))=0</formula>
    </cfRule>
  </conditionalFormatting>
  <conditionalFormatting sqref="E62:F62 H62:J62">
    <cfRule type="containsBlanks" dxfId="84" priority="89">
      <formula>LEN(TRIM(E62))=0</formula>
    </cfRule>
  </conditionalFormatting>
  <conditionalFormatting sqref="C38:C43">
    <cfRule type="containsBlanks" dxfId="83" priority="88">
      <formula>LEN(TRIM(C38))=0</formula>
    </cfRule>
  </conditionalFormatting>
  <conditionalFormatting sqref="D38:D43">
    <cfRule type="containsBlanks" dxfId="82" priority="87">
      <formula>LEN(TRIM(D38))=0</formula>
    </cfRule>
  </conditionalFormatting>
  <conditionalFormatting sqref="E37:F37 H37:J37">
    <cfRule type="containsBlanks" dxfId="81" priority="86">
      <formula>LEN(TRIM(E37))=0</formula>
    </cfRule>
  </conditionalFormatting>
  <conditionalFormatting sqref="E188:F188 H188:J188">
    <cfRule type="containsBlanks" dxfId="80" priority="85">
      <formula>LEN(TRIM(E188))=0</formula>
    </cfRule>
  </conditionalFormatting>
  <conditionalFormatting sqref="F189:F192">
    <cfRule type="expression" dxfId="79" priority="84">
      <formula>AND($D189&lt;&gt;"",ISBLANK(F189))</formula>
    </cfRule>
  </conditionalFormatting>
  <conditionalFormatting sqref="E208:F208 H208:J208">
    <cfRule type="containsBlanks" dxfId="78" priority="83">
      <formula>LEN(TRIM(E208))=0</formula>
    </cfRule>
  </conditionalFormatting>
  <conditionalFormatting sqref="C8">
    <cfRule type="containsBlanks" dxfId="77" priority="82">
      <formula>LEN(TRIM(C8))=0</formula>
    </cfRule>
  </conditionalFormatting>
  <conditionalFormatting sqref="D8">
    <cfRule type="containsBlanks" dxfId="76" priority="81">
      <formula>LEN(TRIM(D8))=0</formula>
    </cfRule>
  </conditionalFormatting>
  <conditionalFormatting sqref="C9">
    <cfRule type="containsBlanks" dxfId="75" priority="80">
      <formula>LEN(TRIM(C9))=0</formula>
    </cfRule>
  </conditionalFormatting>
  <conditionalFormatting sqref="D9">
    <cfRule type="containsBlanks" dxfId="74" priority="79">
      <formula>LEN(TRIM(D9))=0</formula>
    </cfRule>
  </conditionalFormatting>
  <conditionalFormatting sqref="E7:F7 H7:J7">
    <cfRule type="containsBlanks" dxfId="73" priority="78">
      <formula>LEN(TRIM(E7))=0</formula>
    </cfRule>
  </conditionalFormatting>
  <conditionalFormatting sqref="F7:F9">
    <cfRule type="expression" dxfId="72" priority="77">
      <formula>AND($D7&lt;&gt;"",ISBLANK(F7))</formula>
    </cfRule>
  </conditionalFormatting>
  <conditionalFormatting sqref="F98">
    <cfRule type="expression" dxfId="71" priority="75">
      <formula>AND($D98&lt;&gt;"",ISBLANK(F98))</formula>
    </cfRule>
  </conditionalFormatting>
  <conditionalFormatting sqref="E97:F97 H97:J97">
    <cfRule type="containsBlanks" dxfId="70" priority="76">
      <formula>LEN(TRIM(E97))=0</formula>
    </cfRule>
  </conditionalFormatting>
  <conditionalFormatting sqref="E181:F181 H181:J181">
    <cfRule type="containsBlanks" dxfId="69" priority="74">
      <formula>LEN(TRIM(E181))=0</formula>
    </cfRule>
  </conditionalFormatting>
  <conditionalFormatting sqref="F182">
    <cfRule type="expression" dxfId="68" priority="73">
      <formula>AND($D182&lt;&gt;"",ISBLANK(F182))</formula>
    </cfRule>
  </conditionalFormatting>
  <conditionalFormatting sqref="C202:C203">
    <cfRule type="containsBlanks" dxfId="67" priority="72">
      <formula>LEN(TRIM(C202))=0</formula>
    </cfRule>
  </conditionalFormatting>
  <conditionalFormatting sqref="D202:D203">
    <cfRule type="containsBlanks" dxfId="66" priority="71">
      <formula>LEN(TRIM(D202))=0</formula>
    </cfRule>
  </conditionalFormatting>
  <conditionalFormatting sqref="C49">
    <cfRule type="containsBlanks" dxfId="65" priority="70">
      <formula>LEN(TRIM(C49))=0</formula>
    </cfRule>
  </conditionalFormatting>
  <conditionalFormatting sqref="D49">
    <cfRule type="containsBlanks" dxfId="64" priority="69">
      <formula>LEN(TRIM(D49))=0</formula>
    </cfRule>
  </conditionalFormatting>
  <conditionalFormatting sqref="D47">
    <cfRule type="containsBlanks" dxfId="63" priority="61">
      <formula>LEN(TRIM(D47))=0</formula>
    </cfRule>
  </conditionalFormatting>
  <conditionalFormatting sqref="F49">
    <cfRule type="expression" dxfId="62" priority="67">
      <formula>AND($D49&lt;&gt;"",ISBLANK(F49))</formula>
    </cfRule>
  </conditionalFormatting>
  <conditionalFormatting sqref="C45">
    <cfRule type="containsBlanks" dxfId="61" priority="66">
      <formula>LEN(TRIM(C45))=0</formula>
    </cfRule>
  </conditionalFormatting>
  <conditionalFormatting sqref="D45">
    <cfRule type="containsBlanks" dxfId="60" priority="65">
      <formula>LEN(TRIM(D45))=0</formula>
    </cfRule>
  </conditionalFormatting>
  <conditionalFormatting sqref="C46">
    <cfRule type="containsBlanks" dxfId="59" priority="64">
      <formula>LEN(TRIM(C46))=0</formula>
    </cfRule>
  </conditionalFormatting>
  <conditionalFormatting sqref="D46">
    <cfRule type="containsBlanks" dxfId="58" priority="63">
      <formula>LEN(TRIM(D46))=0</formula>
    </cfRule>
  </conditionalFormatting>
  <conditionalFormatting sqref="C47">
    <cfRule type="containsBlanks" dxfId="57" priority="62">
      <formula>LEN(TRIM(C47))=0</formula>
    </cfRule>
  </conditionalFormatting>
  <conditionalFormatting sqref="E161:F161 H161:J161">
    <cfRule type="containsBlanks" dxfId="56" priority="60">
      <formula>LEN(TRIM(E161))=0</formula>
    </cfRule>
  </conditionalFormatting>
  <conditionalFormatting sqref="F162:F163">
    <cfRule type="expression" dxfId="55" priority="59">
      <formula>AND($D162&lt;&gt;"",ISBLANK(F162))</formula>
    </cfRule>
  </conditionalFormatting>
  <conditionalFormatting sqref="C199">
    <cfRule type="containsBlanks" dxfId="54" priority="58">
      <formula>LEN(TRIM(C199))=0</formula>
    </cfRule>
  </conditionalFormatting>
  <conditionalFormatting sqref="D199">
    <cfRule type="containsBlanks" dxfId="53" priority="57">
      <formula>LEN(TRIM(D199))=0</formula>
    </cfRule>
  </conditionalFormatting>
  <conditionalFormatting sqref="C200">
    <cfRule type="containsBlanks" dxfId="52" priority="56">
      <formula>LEN(TRIM(C200))=0</formula>
    </cfRule>
  </conditionalFormatting>
  <conditionalFormatting sqref="D200">
    <cfRule type="containsBlanks" dxfId="51" priority="55">
      <formula>LEN(TRIM(D200))=0</formula>
    </cfRule>
  </conditionalFormatting>
  <conditionalFormatting sqref="E69:F69 H69:J69">
    <cfRule type="containsBlanks" dxfId="50" priority="54">
      <formula>LEN(TRIM(E69))=0</formula>
    </cfRule>
  </conditionalFormatting>
  <conditionalFormatting sqref="F70">
    <cfRule type="expression" dxfId="49" priority="53">
      <formula>AND($D70&lt;&gt;"",ISBLANK(F70))</formula>
    </cfRule>
  </conditionalFormatting>
  <conditionalFormatting sqref="C70">
    <cfRule type="containsBlanks" dxfId="48" priority="52">
      <formula>LEN(TRIM(C70))=0</formula>
    </cfRule>
  </conditionalFormatting>
  <conditionalFormatting sqref="D70">
    <cfRule type="containsBlanks" dxfId="47" priority="51">
      <formula>LEN(TRIM(D70))=0</formula>
    </cfRule>
  </conditionalFormatting>
  <conditionalFormatting sqref="E212:F212 H212:J212">
    <cfRule type="containsBlanks" dxfId="46" priority="50">
      <formula>LEN(TRIM(E212))=0</formula>
    </cfRule>
  </conditionalFormatting>
  <conditionalFormatting sqref="C213:C215">
    <cfRule type="containsBlanks" dxfId="45" priority="48">
      <formula>LEN(TRIM(C213))=0</formula>
    </cfRule>
  </conditionalFormatting>
  <conditionalFormatting sqref="D213:D215">
    <cfRule type="containsBlanks" dxfId="44" priority="47">
      <formula>LEN(TRIM(D213))=0</formula>
    </cfRule>
  </conditionalFormatting>
  <conditionalFormatting sqref="E152:J152">
    <cfRule type="containsBlanks" dxfId="43" priority="44">
      <formula>LEN(TRIM(E152))=0</formula>
    </cfRule>
  </conditionalFormatting>
  <conditionalFormatting sqref="F153">
    <cfRule type="expression" dxfId="42" priority="43">
      <formula>AND($D153&lt;&gt;"",ISBLANK(F153))</formula>
    </cfRule>
  </conditionalFormatting>
  <conditionalFormatting sqref="G153">
    <cfRule type="containsBlanks" dxfId="41" priority="42">
      <formula>LEN(TRIM(G153))=0</formula>
    </cfRule>
  </conditionalFormatting>
  <conditionalFormatting sqref="F43 H43:J43">
    <cfRule type="expression" dxfId="40" priority="229">
      <formula>AND(#REF!&lt;&gt;"",ISBLANK(F43))</formula>
    </cfRule>
  </conditionalFormatting>
  <conditionalFormatting sqref="H16">
    <cfRule type="expression" dxfId="39" priority="41">
      <formula>AND($D16&lt;&gt;"",ISBLANK(H16))</formula>
    </cfRule>
  </conditionalFormatting>
  <conditionalFormatting sqref="C78:C80">
    <cfRule type="containsBlanks" dxfId="38" priority="40">
      <formula>LEN(TRIM(C78))=0</formula>
    </cfRule>
  </conditionalFormatting>
  <conditionalFormatting sqref="D78:D80">
    <cfRule type="containsBlanks" dxfId="37" priority="39">
      <formula>LEN(TRIM(D78))=0</formula>
    </cfRule>
  </conditionalFormatting>
  <conditionalFormatting sqref="F78:F80">
    <cfRule type="expression" dxfId="36" priority="38">
      <formula>AND($D78&lt;&gt;"",ISBLANK(F78))</formula>
    </cfRule>
  </conditionalFormatting>
  <conditionalFormatting sqref="G78:G80">
    <cfRule type="containsBlanks" dxfId="35" priority="37">
      <formula>LEN(TRIM(G78))=0</formula>
    </cfRule>
  </conditionalFormatting>
  <conditionalFormatting sqref="F175:J175">
    <cfRule type="expression" dxfId="34" priority="36">
      <formula>AND($D175&lt;&gt;"",ISBLANK(F175))</formula>
    </cfRule>
  </conditionalFormatting>
  <conditionalFormatting sqref="F102">
    <cfRule type="expression" dxfId="33" priority="35">
      <formula>AND($D102&lt;&gt;"",ISBLANK(F102))</formula>
    </cfRule>
  </conditionalFormatting>
  <conditionalFormatting sqref="G102">
    <cfRule type="containsBlanks" dxfId="32" priority="34">
      <formula>LEN(TRIM(G102))=0</formula>
    </cfRule>
  </conditionalFormatting>
  <conditionalFormatting sqref="F121">
    <cfRule type="containsBlanks" dxfId="31" priority="33">
      <formula>LEN(TRIM(F121))=0</formula>
    </cfRule>
  </conditionalFormatting>
  <conditionalFormatting sqref="F122:F123">
    <cfRule type="expression" dxfId="30" priority="32">
      <formula>AND($D122&lt;&gt;"",ISBLANK(F122))</formula>
    </cfRule>
  </conditionalFormatting>
  <conditionalFormatting sqref="E121">
    <cfRule type="containsBlanks" dxfId="29" priority="31">
      <formula>LEN(TRIM(E121))=0</formula>
    </cfRule>
  </conditionalFormatting>
  <conditionalFormatting sqref="G121">
    <cfRule type="containsBlanks" dxfId="28" priority="30">
      <formula>LEN(TRIM(G121))=0</formula>
    </cfRule>
  </conditionalFormatting>
  <conditionalFormatting sqref="G122">
    <cfRule type="containsBlanks" dxfId="27" priority="29">
      <formula>LEN(TRIM(G122))=0</formula>
    </cfRule>
  </conditionalFormatting>
  <conditionalFormatting sqref="G123">
    <cfRule type="containsBlanks" dxfId="26" priority="28">
      <formula>LEN(TRIM(G123))=0</formula>
    </cfRule>
  </conditionalFormatting>
  <conditionalFormatting sqref="C55">
    <cfRule type="containsBlanks" dxfId="25" priority="27">
      <formula>LEN(TRIM(C55))=0</formula>
    </cfRule>
  </conditionalFormatting>
  <conditionalFormatting sqref="D55">
    <cfRule type="containsBlanks" dxfId="24" priority="26">
      <formula>LEN(TRIM(D55))=0</formula>
    </cfRule>
  </conditionalFormatting>
  <conditionalFormatting sqref="E54:J54">
    <cfRule type="containsBlanks" dxfId="23" priority="25">
      <formula>LEN(TRIM(E54))=0</formula>
    </cfRule>
  </conditionalFormatting>
  <conditionalFormatting sqref="F55:J57">
    <cfRule type="expression" dxfId="22" priority="24">
      <formula>AND($D55&lt;&gt;"",ISBLANK(F55))</formula>
    </cfRule>
  </conditionalFormatting>
  <conditionalFormatting sqref="C197">
    <cfRule type="containsBlanks" dxfId="21" priority="23">
      <formula>LEN(TRIM(C197))=0</formula>
    </cfRule>
  </conditionalFormatting>
  <conditionalFormatting sqref="D197">
    <cfRule type="containsBlanks" dxfId="20" priority="22">
      <formula>LEN(TRIM(D197))=0</formula>
    </cfRule>
  </conditionalFormatting>
  <conditionalFormatting sqref="F197">
    <cfRule type="expression" dxfId="19" priority="21">
      <formula>AND($D197&lt;&gt;"",ISBLANK(F197))</formula>
    </cfRule>
  </conditionalFormatting>
  <conditionalFormatting sqref="G197">
    <cfRule type="containsBlanks" dxfId="18" priority="20">
      <formula>LEN(TRIM(G197))=0</formula>
    </cfRule>
  </conditionalFormatting>
  <conditionalFormatting sqref="C128">
    <cfRule type="containsBlanks" dxfId="17" priority="19">
      <formula>LEN(TRIM(C128))=0</formula>
    </cfRule>
  </conditionalFormatting>
  <conditionalFormatting sqref="G127:G129">
    <cfRule type="containsBlanks" dxfId="16" priority="18">
      <formula>LEN(TRIM(G127))=0</formula>
    </cfRule>
  </conditionalFormatting>
  <conditionalFormatting sqref="H128">
    <cfRule type="containsBlanks" dxfId="15" priority="17">
      <formula>LEN(TRIM(H128))=0</formula>
    </cfRule>
  </conditionalFormatting>
  <conditionalFormatting sqref="I128">
    <cfRule type="containsBlanks" dxfId="14" priority="16">
      <formula>LEN(TRIM(I128))=0</formula>
    </cfRule>
  </conditionalFormatting>
  <conditionalFormatting sqref="J128">
    <cfRule type="containsBlanks" dxfId="13" priority="15">
      <formula>LEN(TRIM(J128))=0</formula>
    </cfRule>
  </conditionalFormatting>
  <conditionalFormatting sqref="H197 H85">
    <cfRule type="expression" dxfId="12" priority="14">
      <formula>AND($C85&lt;&gt;"",ISBLANK(H85))</formula>
    </cfRule>
  </conditionalFormatting>
  <conditionalFormatting sqref="C85">
    <cfRule type="containsBlanks" dxfId="11" priority="13">
      <formula>LEN(TRIM(C85))=0</formula>
    </cfRule>
  </conditionalFormatting>
  <conditionalFormatting sqref="D85">
    <cfRule type="containsBlanks" dxfId="10" priority="12">
      <formula>LEN(TRIM(D85))=0</formula>
    </cfRule>
  </conditionalFormatting>
  <conditionalFormatting sqref="G85">
    <cfRule type="containsBlanks" dxfId="9" priority="11">
      <formula>LEN(TRIM(G85))=0</formula>
    </cfRule>
  </conditionalFormatting>
  <conditionalFormatting sqref="F85">
    <cfRule type="containsBlanks" dxfId="8" priority="9">
      <formula>LEN(TRIM(F85))=0</formula>
    </cfRule>
  </conditionalFormatting>
  <conditionalFormatting sqref="G48">
    <cfRule type="containsBlanks" dxfId="7" priority="8">
      <formula>LEN(TRIM(G48))=0</formula>
    </cfRule>
  </conditionalFormatting>
  <conditionalFormatting sqref="F48 H48:J48">
    <cfRule type="containsBlanks" dxfId="6" priority="7">
      <formula>LEN(TRIM(F48))=0</formula>
    </cfRule>
  </conditionalFormatting>
  <conditionalFormatting sqref="C73">
    <cfRule type="containsBlanks" dxfId="5" priority="6">
      <formula>LEN(TRIM(C73))=0</formula>
    </cfRule>
  </conditionalFormatting>
  <conditionalFormatting sqref="G87">
    <cfRule type="containsBlanks" dxfId="4" priority="5">
      <formula>LEN(TRIM(G87))=0</formula>
    </cfRule>
  </conditionalFormatting>
  <conditionalFormatting sqref="C112">
    <cfRule type="containsBlanks" dxfId="3" priority="4">
      <formula>LEN(TRIM(C112))=0</formula>
    </cfRule>
  </conditionalFormatting>
  <conditionalFormatting sqref="D112">
    <cfRule type="containsBlanks" dxfId="2" priority="3">
      <formula>LEN(TRIM(D112))=0</formula>
    </cfRule>
  </conditionalFormatting>
  <conditionalFormatting sqref="F112 H112">
    <cfRule type="expression" dxfId="1" priority="2">
      <formula>AND($C112&lt;&gt;"",ISBLANK(F112))</formula>
    </cfRule>
  </conditionalFormatting>
  <conditionalFormatting sqref="G207">
    <cfRule type="containsBlanks" dxfId="0" priority="1">
      <formula>LEN(TRIM(G207))=0</formula>
    </cfRule>
  </conditionalFormatting>
  <dataValidations count="3">
    <dataValidation type="list" allowBlank="1" showInputMessage="1" showErrorMessage="1" prompt="Is this person new or has the information been updated?" sqref="J17 J108:J113 J196:J197 J51 J159:J160 J180 J14:J15 J20 J26 J30:J32 J34 J100:J103 J66:J68 J174:J176 J105:J106 J135:J136 J138:J142 J144:J145 J147:J148 J184:J185 J78:J80 J210:J211 J22:J24 J59 J95:J96 J194 J28 J155:J156 J131:J133 J64 J205 J38:J43 J189:J192 J7:J9 J98 J182 J49 J162:J163 J70 J213:J215 J153 J55:J57 J82:J85" xr:uid="{8B4ECF18-CEB8-4C12-89EC-E057F0EC4F62}">
      <formula1>"Yes,No"</formula1>
    </dataValidation>
    <dataValidation type="list" allowBlank="1" showInputMessage="1" showErrorMessage="1" prompt="May this person view payroll information/have access to accrued compensation reports?" sqref="I3 I13:I17 I152:I163 I78:I85 I94:I113 I62:I70 I130:I148 I179:I185 I7:I9 I208:I215 I124 I173:I176 I204:I205 I19:I43 I188:I197 I54:I59 I48:I51" xr:uid="{DDC6D634-6BF2-4484-8D6F-554949585FE9}">
      <formula1>"Yes,No"</formula1>
    </dataValidation>
    <dataValidation type="list" allowBlank="1" showInputMessage="1" showErrorMessage="1" sqref="J3 J16 J107 J157:J158 J195 J50 J179 J13 J19 J25 J29 J33 J152 J65 J81 J99 J104 J134 J137 J143 J146 J183 J173 J208:J209 J35:J37 J21 J58 J124 J94 J62:J63 J193 J27 J154 J130 J204 J188 J97 J181 J54 J161 J69 J212 J48" xr:uid="{F5B9C2F9-C162-46E2-8CA3-1BFAC5A73D4E}">
      <formula1>"Yes,No"</formula1>
    </dataValidation>
  </dataValidations>
  <hyperlinks>
    <hyperlink ref="G112" r:id="rId1" display="mailto:Connie.Allman@scdhhs.gov" xr:uid="{8CEFB7F1-4E6F-4C71-A809-A0D0AFE3CD02}"/>
    <hyperlink ref="G87" r:id="rId2" display="JJohnson4@SCVRD.NET" xr:uid="{DCE605D2-8E73-409C-B143-9536B4630572}"/>
    <hyperlink ref="G73" r:id="rId3" display="mailto:brandonc@sctechsystem.edu" xr:uid="{7533F1F7-D045-490F-9433-FB6388515E03}"/>
    <hyperlink ref="G85" r:id="rId4" display="brheney@scetv.org" xr:uid="{48A7FF66-139E-475A-8FE3-54B917903C61}"/>
    <hyperlink ref="G53" r:id="rId5" display="mailto:Cynthia.Smith@scmd.sc.gov" xr:uid="{90909C03-DC75-468A-9442-F87AD8C58201}"/>
    <hyperlink ref="G52" r:id="rId6" display="mailto:Pameco.Suber@scmd.sc.gov" xr:uid="{99B0021D-6845-4898-A445-78088D15B7F3}"/>
    <hyperlink ref="G74" r:id="rId7" display="johnsonr@sctechsystem.edu" xr:uid="{0AB3E5FF-E19C-4418-A158-4E545C420EC9}"/>
  </hyperlinks>
  <printOptions gridLines="1"/>
  <pageMargins left="0.7" right="0.7" top="0.75" bottom="0.75" header="0.3" footer="0.3"/>
  <pageSetup orientation="landscape"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3586-636A-48F8-B68A-2FA5CE20547C}">
  <sheetPr codeName="Sheet10">
    <tabColor theme="7" tint="0.39997558519241921"/>
  </sheetPr>
  <dimension ref="A1:B185"/>
  <sheetViews>
    <sheetView workbookViewId="0">
      <selection activeCell="A28" sqref="A28"/>
    </sheetView>
  </sheetViews>
  <sheetFormatPr defaultRowHeight="15" x14ac:dyDescent="0.2"/>
  <cols>
    <col min="2" max="2" width="43.6640625" bestFit="1" customWidth="1"/>
    <col min="3" max="3" width="10.44140625" bestFit="1" customWidth="1"/>
  </cols>
  <sheetData>
    <row r="1" spans="1:2" x14ac:dyDescent="0.2">
      <c r="A1" t="s">
        <v>34</v>
      </c>
      <c r="B1">
        <v>2024</v>
      </c>
    </row>
    <row r="4" spans="1:2" x14ac:dyDescent="0.2">
      <c r="A4" t="s">
        <v>31</v>
      </c>
    </row>
    <row r="6" spans="1:2" ht="25.5" x14ac:dyDescent="0.2">
      <c r="A6" s="94" t="s">
        <v>32</v>
      </c>
      <c r="B6" s="95" t="s">
        <v>33</v>
      </c>
    </row>
    <row r="7" spans="1:2" x14ac:dyDescent="0.2">
      <c r="A7" t="s">
        <v>889</v>
      </c>
      <c r="B7" t="s">
        <v>890</v>
      </c>
    </row>
    <row r="8" spans="1:2" x14ac:dyDescent="0.2">
      <c r="A8" t="s">
        <v>35</v>
      </c>
      <c r="B8" t="s">
        <v>647</v>
      </c>
    </row>
    <row r="9" spans="1:2" x14ac:dyDescent="0.2">
      <c r="A9" t="s">
        <v>36</v>
      </c>
      <c r="B9" t="s">
        <v>648</v>
      </c>
    </row>
    <row r="10" spans="1:2" x14ac:dyDescent="0.2">
      <c r="A10" t="s">
        <v>37</v>
      </c>
      <c r="B10" t="s">
        <v>649</v>
      </c>
    </row>
    <row r="11" spans="1:2" x14ac:dyDescent="0.2">
      <c r="A11" t="s">
        <v>38</v>
      </c>
      <c r="B11" t="s">
        <v>650</v>
      </c>
    </row>
    <row r="12" spans="1:2" x14ac:dyDescent="0.2">
      <c r="A12" t="s">
        <v>39</v>
      </c>
      <c r="B12" t="s">
        <v>651</v>
      </c>
    </row>
    <row r="13" spans="1:2" x14ac:dyDescent="0.2">
      <c r="A13" t="s">
        <v>40</v>
      </c>
      <c r="B13" t="s">
        <v>652</v>
      </c>
    </row>
    <row r="14" spans="1:2" x14ac:dyDescent="0.2">
      <c r="A14" t="s">
        <v>41</v>
      </c>
      <c r="B14" t="s">
        <v>653</v>
      </c>
    </row>
    <row r="15" spans="1:2" x14ac:dyDescent="0.2">
      <c r="A15" t="s">
        <v>42</v>
      </c>
      <c r="B15" t="s">
        <v>654</v>
      </c>
    </row>
    <row r="16" spans="1:2" x14ac:dyDescent="0.2">
      <c r="A16" t="s">
        <v>43</v>
      </c>
      <c r="B16" t="s">
        <v>891</v>
      </c>
    </row>
    <row r="17" spans="1:2" x14ac:dyDescent="0.2">
      <c r="A17" t="s">
        <v>44</v>
      </c>
      <c r="B17" t="s">
        <v>656</v>
      </c>
    </row>
    <row r="18" spans="1:2" x14ac:dyDescent="0.2">
      <c r="A18" t="s">
        <v>45</v>
      </c>
      <c r="B18" t="s">
        <v>892</v>
      </c>
    </row>
    <row r="19" spans="1:2" x14ac:dyDescent="0.2">
      <c r="A19" t="s">
        <v>46</v>
      </c>
      <c r="B19" t="s">
        <v>893</v>
      </c>
    </row>
    <row r="20" spans="1:2" x14ac:dyDescent="0.2">
      <c r="A20" t="s">
        <v>47</v>
      </c>
      <c r="B20" t="s">
        <v>658</v>
      </c>
    </row>
    <row r="21" spans="1:2" x14ac:dyDescent="0.2">
      <c r="A21" t="s">
        <v>118</v>
      </c>
      <c r="B21" t="s">
        <v>659</v>
      </c>
    </row>
    <row r="22" spans="1:2" x14ac:dyDescent="0.2">
      <c r="A22" t="s">
        <v>48</v>
      </c>
      <c r="B22" t="s">
        <v>660</v>
      </c>
    </row>
    <row r="23" spans="1:2" x14ac:dyDescent="0.2">
      <c r="A23" t="s">
        <v>49</v>
      </c>
      <c r="B23" t="s">
        <v>661</v>
      </c>
    </row>
    <row r="24" spans="1:2" x14ac:dyDescent="0.2">
      <c r="A24" t="s">
        <v>50</v>
      </c>
      <c r="B24" t="s">
        <v>662</v>
      </c>
    </row>
    <row r="25" spans="1:2" x14ac:dyDescent="0.2">
      <c r="A25" t="s">
        <v>51</v>
      </c>
      <c r="B25" t="s">
        <v>663</v>
      </c>
    </row>
    <row r="26" spans="1:2" x14ac:dyDescent="0.2">
      <c r="A26" t="s">
        <v>52</v>
      </c>
      <c r="B26" t="s">
        <v>664</v>
      </c>
    </row>
    <row r="27" spans="1:2" x14ac:dyDescent="0.2">
      <c r="A27" t="s">
        <v>665</v>
      </c>
      <c r="B27" t="s">
        <v>666</v>
      </c>
    </row>
    <row r="28" spans="1:2" x14ac:dyDescent="0.2">
      <c r="A28" t="s">
        <v>894</v>
      </c>
      <c r="B28" t="s">
        <v>895</v>
      </c>
    </row>
    <row r="29" spans="1:2" x14ac:dyDescent="0.2">
      <c r="A29" t="s">
        <v>53</v>
      </c>
      <c r="B29" t="s">
        <v>667</v>
      </c>
    </row>
    <row r="30" spans="1:2" x14ac:dyDescent="0.2">
      <c r="A30" t="s">
        <v>54</v>
      </c>
      <c r="B30" t="s">
        <v>668</v>
      </c>
    </row>
    <row r="31" spans="1:2" x14ac:dyDescent="0.2">
      <c r="A31" t="s">
        <v>55</v>
      </c>
      <c r="B31" t="s">
        <v>669</v>
      </c>
    </row>
    <row r="32" spans="1:2" x14ac:dyDescent="0.2">
      <c r="A32" t="s">
        <v>56</v>
      </c>
      <c r="B32" t="s">
        <v>670</v>
      </c>
    </row>
    <row r="33" spans="1:2" x14ac:dyDescent="0.2">
      <c r="A33" t="s">
        <v>671</v>
      </c>
      <c r="B33" t="s">
        <v>672</v>
      </c>
    </row>
    <row r="34" spans="1:2" x14ac:dyDescent="0.2">
      <c r="A34" t="s">
        <v>116</v>
      </c>
      <c r="B34" t="s">
        <v>673</v>
      </c>
    </row>
    <row r="35" spans="1:2" x14ac:dyDescent="0.2">
      <c r="A35" t="s">
        <v>57</v>
      </c>
      <c r="B35" t="s">
        <v>674</v>
      </c>
    </row>
    <row r="36" spans="1:2" x14ac:dyDescent="0.2">
      <c r="A36" t="s">
        <v>58</v>
      </c>
      <c r="B36" t="s">
        <v>675</v>
      </c>
    </row>
    <row r="37" spans="1:2" x14ac:dyDescent="0.2">
      <c r="A37" t="s">
        <v>59</v>
      </c>
      <c r="B37" t="s">
        <v>676</v>
      </c>
    </row>
    <row r="38" spans="1:2" x14ac:dyDescent="0.2">
      <c r="A38" t="s">
        <v>777</v>
      </c>
      <c r="B38" t="s">
        <v>677</v>
      </c>
    </row>
    <row r="39" spans="1:2" x14ac:dyDescent="0.2">
      <c r="A39" t="s">
        <v>678</v>
      </c>
      <c r="B39" t="s">
        <v>679</v>
      </c>
    </row>
    <row r="40" spans="1:2" x14ac:dyDescent="0.2">
      <c r="A40" t="s">
        <v>60</v>
      </c>
      <c r="B40" t="s">
        <v>680</v>
      </c>
    </row>
    <row r="41" spans="1:2" x14ac:dyDescent="0.2">
      <c r="A41" t="s">
        <v>896</v>
      </c>
      <c r="B41" t="s">
        <v>897</v>
      </c>
    </row>
    <row r="42" spans="1:2" x14ac:dyDescent="0.2">
      <c r="A42" t="s">
        <v>898</v>
      </c>
      <c r="B42" t="s">
        <v>899</v>
      </c>
    </row>
    <row r="43" spans="1:2" x14ac:dyDescent="0.2">
      <c r="A43" t="s">
        <v>681</v>
      </c>
      <c r="B43" t="s">
        <v>900</v>
      </c>
    </row>
    <row r="44" spans="1:2" x14ac:dyDescent="0.2">
      <c r="A44" t="s">
        <v>682</v>
      </c>
      <c r="B44" t="s">
        <v>683</v>
      </c>
    </row>
    <row r="45" spans="1:2" x14ac:dyDescent="0.2">
      <c r="A45" t="s">
        <v>901</v>
      </c>
      <c r="B45" t="s">
        <v>902</v>
      </c>
    </row>
    <row r="46" spans="1:2" x14ac:dyDescent="0.2">
      <c r="A46" t="s">
        <v>684</v>
      </c>
      <c r="B46" t="s">
        <v>685</v>
      </c>
    </row>
    <row r="47" spans="1:2" x14ac:dyDescent="0.2">
      <c r="A47" t="s">
        <v>903</v>
      </c>
      <c r="B47" t="s">
        <v>904</v>
      </c>
    </row>
    <row r="48" spans="1:2" x14ac:dyDescent="0.2">
      <c r="A48" t="s">
        <v>905</v>
      </c>
      <c r="B48" t="s">
        <v>906</v>
      </c>
    </row>
    <row r="49" spans="1:2" x14ac:dyDescent="0.2">
      <c r="A49" t="s">
        <v>61</v>
      </c>
      <c r="B49" t="s">
        <v>686</v>
      </c>
    </row>
    <row r="50" spans="1:2" x14ac:dyDescent="0.2">
      <c r="A50" t="s">
        <v>62</v>
      </c>
      <c r="B50" t="s">
        <v>687</v>
      </c>
    </row>
    <row r="51" spans="1:2" x14ac:dyDescent="0.2">
      <c r="A51" t="s">
        <v>907</v>
      </c>
      <c r="B51" t="s">
        <v>908</v>
      </c>
    </row>
    <row r="52" spans="1:2" x14ac:dyDescent="0.2">
      <c r="A52" t="s">
        <v>909</v>
      </c>
      <c r="B52" t="s">
        <v>910</v>
      </c>
    </row>
    <row r="53" spans="1:2" x14ac:dyDescent="0.2">
      <c r="A53" t="s">
        <v>911</v>
      </c>
      <c r="B53" t="s">
        <v>912</v>
      </c>
    </row>
    <row r="54" spans="1:2" x14ac:dyDescent="0.2">
      <c r="A54" t="s">
        <v>913</v>
      </c>
      <c r="B54" t="s">
        <v>914</v>
      </c>
    </row>
    <row r="55" spans="1:2" x14ac:dyDescent="0.2">
      <c r="A55" t="s">
        <v>915</v>
      </c>
      <c r="B55" t="s">
        <v>916</v>
      </c>
    </row>
    <row r="56" spans="1:2" x14ac:dyDescent="0.2">
      <c r="A56" t="s">
        <v>917</v>
      </c>
      <c r="B56" t="s">
        <v>918</v>
      </c>
    </row>
    <row r="57" spans="1:2" x14ac:dyDescent="0.2">
      <c r="A57" t="s">
        <v>919</v>
      </c>
      <c r="B57" t="s">
        <v>920</v>
      </c>
    </row>
    <row r="58" spans="1:2" x14ac:dyDescent="0.2">
      <c r="A58" t="s">
        <v>921</v>
      </c>
      <c r="B58" t="s">
        <v>922</v>
      </c>
    </row>
    <row r="59" spans="1:2" x14ac:dyDescent="0.2">
      <c r="A59" t="s">
        <v>923</v>
      </c>
      <c r="B59" t="s">
        <v>924</v>
      </c>
    </row>
    <row r="60" spans="1:2" x14ac:dyDescent="0.2">
      <c r="A60" t="s">
        <v>925</v>
      </c>
      <c r="B60" t="s">
        <v>926</v>
      </c>
    </row>
    <row r="61" spans="1:2" x14ac:dyDescent="0.2">
      <c r="A61" t="s">
        <v>927</v>
      </c>
      <c r="B61" t="s">
        <v>928</v>
      </c>
    </row>
    <row r="62" spans="1:2" x14ac:dyDescent="0.2">
      <c r="A62" t="s">
        <v>929</v>
      </c>
      <c r="B62" t="s">
        <v>930</v>
      </c>
    </row>
    <row r="63" spans="1:2" x14ac:dyDescent="0.2">
      <c r="A63" t="s">
        <v>931</v>
      </c>
      <c r="B63" t="s">
        <v>932</v>
      </c>
    </row>
    <row r="64" spans="1:2" x14ac:dyDescent="0.2">
      <c r="A64" t="s">
        <v>933</v>
      </c>
      <c r="B64" t="s">
        <v>934</v>
      </c>
    </row>
    <row r="65" spans="1:2" x14ac:dyDescent="0.2">
      <c r="A65" t="s">
        <v>935</v>
      </c>
      <c r="B65" t="s">
        <v>936</v>
      </c>
    </row>
    <row r="66" spans="1:2" x14ac:dyDescent="0.2">
      <c r="A66" t="s">
        <v>937</v>
      </c>
      <c r="B66" t="s">
        <v>938</v>
      </c>
    </row>
    <row r="67" spans="1:2" x14ac:dyDescent="0.2">
      <c r="A67" t="s">
        <v>939</v>
      </c>
      <c r="B67" t="s">
        <v>940</v>
      </c>
    </row>
    <row r="68" spans="1:2" ht="15.75" x14ac:dyDescent="0.25">
      <c r="A68" t="s">
        <v>941</v>
      </c>
      <c r="B68" s="113" t="s">
        <v>942</v>
      </c>
    </row>
    <row r="69" spans="1:2" x14ac:dyDescent="0.2">
      <c r="A69" t="s">
        <v>943</v>
      </c>
      <c r="B69" t="s">
        <v>944</v>
      </c>
    </row>
    <row r="70" spans="1:2" x14ac:dyDescent="0.2">
      <c r="A70" t="s">
        <v>945</v>
      </c>
      <c r="B70" t="s">
        <v>946</v>
      </c>
    </row>
    <row r="71" spans="1:2" x14ac:dyDescent="0.2">
      <c r="A71" t="s">
        <v>947</v>
      </c>
      <c r="B71" t="s">
        <v>948</v>
      </c>
    </row>
    <row r="72" spans="1:2" x14ac:dyDescent="0.2">
      <c r="A72" t="s">
        <v>949</v>
      </c>
      <c r="B72" t="s">
        <v>950</v>
      </c>
    </row>
    <row r="73" spans="1:2" x14ac:dyDescent="0.2">
      <c r="A73" t="s">
        <v>951</v>
      </c>
      <c r="B73" t="s">
        <v>952</v>
      </c>
    </row>
    <row r="74" spans="1:2" x14ac:dyDescent="0.2">
      <c r="A74" t="s">
        <v>953</v>
      </c>
      <c r="B74" t="s">
        <v>954</v>
      </c>
    </row>
    <row r="75" spans="1:2" x14ac:dyDescent="0.2">
      <c r="A75" t="s">
        <v>955</v>
      </c>
      <c r="B75" t="s">
        <v>956</v>
      </c>
    </row>
    <row r="76" spans="1:2" x14ac:dyDescent="0.2">
      <c r="A76" t="s">
        <v>63</v>
      </c>
      <c r="B76" t="s">
        <v>688</v>
      </c>
    </row>
    <row r="77" spans="1:2" x14ac:dyDescent="0.2">
      <c r="A77" t="s">
        <v>957</v>
      </c>
      <c r="B77" t="s">
        <v>12</v>
      </c>
    </row>
    <row r="78" spans="1:2" x14ac:dyDescent="0.2">
      <c r="A78" t="s">
        <v>64</v>
      </c>
      <c r="B78" t="s">
        <v>689</v>
      </c>
    </row>
    <row r="79" spans="1:2" x14ac:dyDescent="0.2">
      <c r="A79" t="s">
        <v>645</v>
      </c>
      <c r="B79" t="s">
        <v>643</v>
      </c>
    </row>
    <row r="80" spans="1:2" x14ac:dyDescent="0.2">
      <c r="A80" t="s">
        <v>646</v>
      </c>
      <c r="B80" t="s">
        <v>644</v>
      </c>
    </row>
    <row r="81" spans="1:2" x14ac:dyDescent="0.2">
      <c r="A81" t="s">
        <v>958</v>
      </c>
      <c r="B81" t="s">
        <v>959</v>
      </c>
    </row>
    <row r="82" spans="1:2" x14ac:dyDescent="0.2">
      <c r="A82" t="s">
        <v>65</v>
      </c>
      <c r="B82" t="s">
        <v>690</v>
      </c>
    </row>
    <row r="83" spans="1:2" x14ac:dyDescent="0.2">
      <c r="A83" t="s">
        <v>66</v>
      </c>
      <c r="B83" t="s">
        <v>691</v>
      </c>
    </row>
    <row r="84" spans="1:2" x14ac:dyDescent="0.2">
      <c r="A84" t="s">
        <v>67</v>
      </c>
      <c r="B84" t="s">
        <v>692</v>
      </c>
    </row>
    <row r="85" spans="1:2" x14ac:dyDescent="0.2">
      <c r="A85" t="s">
        <v>68</v>
      </c>
      <c r="B85" t="s">
        <v>693</v>
      </c>
    </row>
    <row r="86" spans="1:2" x14ac:dyDescent="0.2">
      <c r="A86" t="s">
        <v>69</v>
      </c>
      <c r="B86" t="s">
        <v>694</v>
      </c>
    </row>
    <row r="87" spans="1:2" x14ac:dyDescent="0.2">
      <c r="A87" t="s">
        <v>70</v>
      </c>
      <c r="B87" t="s">
        <v>695</v>
      </c>
    </row>
    <row r="88" spans="1:2" x14ac:dyDescent="0.2">
      <c r="A88" t="s">
        <v>71</v>
      </c>
      <c r="B88" t="s">
        <v>696</v>
      </c>
    </row>
    <row r="89" spans="1:2" x14ac:dyDescent="0.2">
      <c r="A89" t="s">
        <v>72</v>
      </c>
      <c r="B89" t="s">
        <v>697</v>
      </c>
    </row>
    <row r="90" spans="1:2" x14ac:dyDescent="0.2">
      <c r="A90" t="s">
        <v>73</v>
      </c>
      <c r="B90" t="s">
        <v>698</v>
      </c>
    </row>
    <row r="91" spans="1:2" x14ac:dyDescent="0.2">
      <c r="A91" t="s">
        <v>699</v>
      </c>
      <c r="B91" t="s">
        <v>700</v>
      </c>
    </row>
    <row r="92" spans="1:2" x14ac:dyDescent="0.2">
      <c r="A92" t="s">
        <v>74</v>
      </c>
      <c r="B92" t="s">
        <v>701</v>
      </c>
    </row>
    <row r="93" spans="1:2" x14ac:dyDescent="0.2">
      <c r="A93" t="s">
        <v>75</v>
      </c>
      <c r="B93" t="s">
        <v>702</v>
      </c>
    </row>
    <row r="94" spans="1:2" x14ac:dyDescent="0.2">
      <c r="A94" t="s">
        <v>960</v>
      </c>
      <c r="B94" t="s">
        <v>702</v>
      </c>
    </row>
    <row r="95" spans="1:2" x14ac:dyDescent="0.2">
      <c r="A95" t="s">
        <v>76</v>
      </c>
      <c r="B95" t="s">
        <v>703</v>
      </c>
    </row>
    <row r="96" spans="1:2" x14ac:dyDescent="0.2">
      <c r="A96" t="s">
        <v>77</v>
      </c>
      <c r="B96" t="s">
        <v>704</v>
      </c>
    </row>
    <row r="97" spans="1:2" x14ac:dyDescent="0.2">
      <c r="A97" t="s">
        <v>78</v>
      </c>
      <c r="B97" t="s">
        <v>705</v>
      </c>
    </row>
    <row r="98" spans="1:2" x14ac:dyDescent="0.2">
      <c r="A98" t="s">
        <v>79</v>
      </c>
      <c r="B98" t="s">
        <v>706</v>
      </c>
    </row>
    <row r="99" spans="1:2" x14ac:dyDescent="0.2">
      <c r="A99" t="s">
        <v>707</v>
      </c>
      <c r="B99" t="s">
        <v>708</v>
      </c>
    </row>
    <row r="100" spans="1:2" x14ac:dyDescent="0.2">
      <c r="A100" t="s">
        <v>709</v>
      </c>
      <c r="B100" t="s">
        <v>710</v>
      </c>
    </row>
    <row r="101" spans="1:2" x14ac:dyDescent="0.2">
      <c r="A101" t="s">
        <v>80</v>
      </c>
      <c r="B101" t="s">
        <v>711</v>
      </c>
    </row>
    <row r="102" spans="1:2" x14ac:dyDescent="0.2">
      <c r="A102" t="s">
        <v>113</v>
      </c>
      <c r="B102" t="s">
        <v>712</v>
      </c>
    </row>
    <row r="103" spans="1:2" x14ac:dyDescent="0.2">
      <c r="A103" t="s">
        <v>114</v>
      </c>
      <c r="B103" t="s">
        <v>790</v>
      </c>
    </row>
    <row r="104" spans="1:2" x14ac:dyDescent="0.2">
      <c r="A104" t="s">
        <v>81</v>
      </c>
      <c r="B104" t="s">
        <v>713</v>
      </c>
    </row>
    <row r="105" spans="1:2" x14ac:dyDescent="0.2">
      <c r="A105" t="s">
        <v>82</v>
      </c>
      <c r="B105" t="s">
        <v>714</v>
      </c>
    </row>
    <row r="106" spans="1:2" x14ac:dyDescent="0.2">
      <c r="A106" t="s">
        <v>715</v>
      </c>
      <c r="B106" t="s">
        <v>13</v>
      </c>
    </row>
    <row r="107" spans="1:2" x14ac:dyDescent="0.2">
      <c r="A107" t="s">
        <v>83</v>
      </c>
      <c r="B107" t="s">
        <v>716</v>
      </c>
    </row>
    <row r="108" spans="1:2" x14ac:dyDescent="0.2">
      <c r="A108" t="s">
        <v>84</v>
      </c>
      <c r="B108" t="s">
        <v>961</v>
      </c>
    </row>
    <row r="109" spans="1:2" x14ac:dyDescent="0.2">
      <c r="A109" t="s">
        <v>718</v>
      </c>
      <c r="B109" t="s">
        <v>719</v>
      </c>
    </row>
    <row r="110" spans="1:2" x14ac:dyDescent="0.2">
      <c r="A110" t="s">
        <v>85</v>
      </c>
      <c r="B110" t="s">
        <v>720</v>
      </c>
    </row>
    <row r="111" spans="1:2" x14ac:dyDescent="0.2">
      <c r="A111" t="s">
        <v>86</v>
      </c>
      <c r="B111" t="s">
        <v>721</v>
      </c>
    </row>
    <row r="112" spans="1:2" x14ac:dyDescent="0.2">
      <c r="A112" t="s">
        <v>87</v>
      </c>
      <c r="B112" t="s">
        <v>722</v>
      </c>
    </row>
    <row r="113" spans="1:2" x14ac:dyDescent="0.2">
      <c r="A113" t="s">
        <v>88</v>
      </c>
      <c r="B113" t="s">
        <v>723</v>
      </c>
    </row>
    <row r="114" spans="1:2" x14ac:dyDescent="0.2">
      <c r="A114" t="s">
        <v>724</v>
      </c>
      <c r="B114" t="s">
        <v>725</v>
      </c>
    </row>
    <row r="115" spans="1:2" x14ac:dyDescent="0.2">
      <c r="A115" t="s">
        <v>89</v>
      </c>
      <c r="B115" t="s">
        <v>726</v>
      </c>
    </row>
    <row r="116" spans="1:2" x14ac:dyDescent="0.2">
      <c r="A116" t="s">
        <v>90</v>
      </c>
      <c r="B116" t="s">
        <v>727</v>
      </c>
    </row>
    <row r="117" spans="1:2" x14ac:dyDescent="0.2">
      <c r="A117" t="s">
        <v>962</v>
      </c>
      <c r="B117" t="s">
        <v>963</v>
      </c>
    </row>
    <row r="118" spans="1:2" x14ac:dyDescent="0.2">
      <c r="A118" t="s">
        <v>964</v>
      </c>
      <c r="B118" t="s">
        <v>965</v>
      </c>
    </row>
    <row r="119" spans="1:2" x14ac:dyDescent="0.2">
      <c r="A119" t="s">
        <v>91</v>
      </c>
      <c r="B119" t="s">
        <v>728</v>
      </c>
    </row>
    <row r="120" spans="1:2" x14ac:dyDescent="0.2">
      <c r="A120" t="s">
        <v>92</v>
      </c>
      <c r="B120" t="s">
        <v>729</v>
      </c>
    </row>
    <row r="121" spans="1:2" x14ac:dyDescent="0.2">
      <c r="A121" t="s">
        <v>93</v>
      </c>
      <c r="B121" t="s">
        <v>730</v>
      </c>
    </row>
    <row r="122" spans="1:2" x14ac:dyDescent="0.2">
      <c r="A122" t="s">
        <v>94</v>
      </c>
      <c r="B122" t="s">
        <v>731</v>
      </c>
    </row>
    <row r="123" spans="1:2" x14ac:dyDescent="0.2">
      <c r="A123" t="s">
        <v>966</v>
      </c>
      <c r="B123" t="s">
        <v>967</v>
      </c>
    </row>
    <row r="124" spans="1:2" x14ac:dyDescent="0.2">
      <c r="A124" t="s">
        <v>732</v>
      </c>
      <c r="B124" t="s">
        <v>733</v>
      </c>
    </row>
    <row r="125" spans="1:2" x14ac:dyDescent="0.2">
      <c r="A125" t="s">
        <v>968</v>
      </c>
      <c r="B125" t="s">
        <v>969</v>
      </c>
    </row>
    <row r="126" spans="1:2" x14ac:dyDescent="0.2">
      <c r="A126" t="s">
        <v>970</v>
      </c>
      <c r="B126" t="s">
        <v>971</v>
      </c>
    </row>
    <row r="127" spans="1:2" x14ac:dyDescent="0.2">
      <c r="A127" t="s">
        <v>95</v>
      </c>
      <c r="B127" t="s">
        <v>734</v>
      </c>
    </row>
    <row r="128" spans="1:2" x14ac:dyDescent="0.2">
      <c r="A128" t="s">
        <v>96</v>
      </c>
      <c r="B128" t="s">
        <v>735</v>
      </c>
    </row>
    <row r="129" spans="1:2" x14ac:dyDescent="0.2">
      <c r="A129" t="s">
        <v>972</v>
      </c>
      <c r="B129" t="s">
        <v>702</v>
      </c>
    </row>
    <row r="130" spans="1:2" x14ac:dyDescent="0.2">
      <c r="A130" t="s">
        <v>97</v>
      </c>
      <c r="B130" t="s">
        <v>736</v>
      </c>
    </row>
    <row r="131" spans="1:2" x14ac:dyDescent="0.2">
      <c r="A131" t="s">
        <v>98</v>
      </c>
      <c r="B131" t="s">
        <v>737</v>
      </c>
    </row>
    <row r="132" spans="1:2" x14ac:dyDescent="0.2">
      <c r="A132" t="s">
        <v>99</v>
      </c>
      <c r="B132" t="s">
        <v>738</v>
      </c>
    </row>
    <row r="133" spans="1:2" x14ac:dyDescent="0.2">
      <c r="A133" t="s">
        <v>973</v>
      </c>
      <c r="B133" t="s">
        <v>26</v>
      </c>
    </row>
    <row r="134" spans="1:2" x14ac:dyDescent="0.2">
      <c r="A134" t="s">
        <v>739</v>
      </c>
      <c r="B134" t="s">
        <v>740</v>
      </c>
    </row>
    <row r="135" spans="1:2" x14ac:dyDescent="0.2">
      <c r="A135" t="s">
        <v>100</v>
      </c>
      <c r="B135" t="s">
        <v>741</v>
      </c>
    </row>
    <row r="136" spans="1:2" x14ac:dyDescent="0.2">
      <c r="A136" t="s">
        <v>101</v>
      </c>
      <c r="B136" t="s">
        <v>742</v>
      </c>
    </row>
    <row r="137" spans="1:2" x14ac:dyDescent="0.2">
      <c r="A137" t="s">
        <v>102</v>
      </c>
      <c r="B137" t="s">
        <v>743</v>
      </c>
    </row>
    <row r="138" spans="1:2" x14ac:dyDescent="0.2">
      <c r="A138" t="s">
        <v>103</v>
      </c>
      <c r="B138" t="s">
        <v>744</v>
      </c>
    </row>
    <row r="139" spans="1:2" x14ac:dyDescent="0.2">
      <c r="A139" t="s">
        <v>104</v>
      </c>
      <c r="B139" t="s">
        <v>745</v>
      </c>
    </row>
    <row r="140" spans="1:2" x14ac:dyDescent="0.2">
      <c r="A140" t="s">
        <v>105</v>
      </c>
      <c r="B140" t="s">
        <v>746</v>
      </c>
    </row>
    <row r="141" spans="1:2" x14ac:dyDescent="0.2">
      <c r="A141" t="s">
        <v>106</v>
      </c>
      <c r="B141" t="s">
        <v>747</v>
      </c>
    </row>
    <row r="142" spans="1:2" x14ac:dyDescent="0.2">
      <c r="A142" t="s">
        <v>107</v>
      </c>
      <c r="B142" t="s">
        <v>748</v>
      </c>
    </row>
    <row r="143" spans="1:2" x14ac:dyDescent="0.2">
      <c r="A143" t="s">
        <v>108</v>
      </c>
      <c r="B143" t="s">
        <v>749</v>
      </c>
    </row>
    <row r="144" spans="1:2" x14ac:dyDescent="0.2">
      <c r="A144" t="s">
        <v>109</v>
      </c>
      <c r="B144" t="s">
        <v>750</v>
      </c>
    </row>
    <row r="145" spans="1:2" x14ac:dyDescent="0.2">
      <c r="A145" t="s">
        <v>974</v>
      </c>
      <c r="B145" t="s">
        <v>975</v>
      </c>
    </row>
    <row r="146" spans="1:2" x14ac:dyDescent="0.2">
      <c r="A146" t="s">
        <v>976</v>
      </c>
      <c r="B146" t="s">
        <v>977</v>
      </c>
    </row>
    <row r="147" spans="1:2" x14ac:dyDescent="0.2">
      <c r="A147" t="s">
        <v>978</v>
      </c>
      <c r="B147" t="s">
        <v>979</v>
      </c>
    </row>
    <row r="148" spans="1:2" x14ac:dyDescent="0.2">
      <c r="A148" t="s">
        <v>980</v>
      </c>
      <c r="B148" t="s">
        <v>981</v>
      </c>
    </row>
    <row r="149" spans="1:2" x14ac:dyDescent="0.2">
      <c r="A149" t="s">
        <v>982</v>
      </c>
      <c r="B149" t="s">
        <v>983</v>
      </c>
    </row>
    <row r="150" spans="1:2" x14ac:dyDescent="0.2">
      <c r="A150" t="s">
        <v>984</v>
      </c>
      <c r="B150" t="s">
        <v>985</v>
      </c>
    </row>
    <row r="151" spans="1:2" x14ac:dyDescent="0.2">
      <c r="A151" t="s">
        <v>986</v>
      </c>
      <c r="B151" t="s">
        <v>987</v>
      </c>
    </row>
    <row r="152" spans="1:2" x14ac:dyDescent="0.2">
      <c r="A152" t="s">
        <v>988</v>
      </c>
      <c r="B152" t="s">
        <v>989</v>
      </c>
    </row>
    <row r="153" spans="1:2" x14ac:dyDescent="0.2">
      <c r="A153" t="s">
        <v>990</v>
      </c>
      <c r="B153" t="s">
        <v>991</v>
      </c>
    </row>
    <row r="154" spans="1:2" x14ac:dyDescent="0.2">
      <c r="A154" t="s">
        <v>992</v>
      </c>
      <c r="B154" t="s">
        <v>993</v>
      </c>
    </row>
    <row r="155" spans="1:2" x14ac:dyDescent="0.2">
      <c r="A155" t="s">
        <v>994</v>
      </c>
      <c r="B155" t="s">
        <v>995</v>
      </c>
    </row>
    <row r="156" spans="1:2" x14ac:dyDescent="0.2">
      <c r="A156" t="s">
        <v>996</v>
      </c>
      <c r="B156" t="s">
        <v>997</v>
      </c>
    </row>
    <row r="157" spans="1:2" x14ac:dyDescent="0.2">
      <c r="A157" t="s">
        <v>998</v>
      </c>
      <c r="B157" t="s">
        <v>999</v>
      </c>
    </row>
    <row r="158" spans="1:2" x14ac:dyDescent="0.2">
      <c r="A158" t="s">
        <v>1000</v>
      </c>
      <c r="B158" t="s">
        <v>1001</v>
      </c>
    </row>
    <row r="159" spans="1:2" x14ac:dyDescent="0.2">
      <c r="A159" t="s">
        <v>1002</v>
      </c>
      <c r="B159" t="s">
        <v>1003</v>
      </c>
    </row>
    <row r="160" spans="1:2" x14ac:dyDescent="0.2">
      <c r="A160" t="s">
        <v>1004</v>
      </c>
      <c r="B160" t="s">
        <v>1005</v>
      </c>
    </row>
    <row r="161" spans="1:2" x14ac:dyDescent="0.2">
      <c r="A161" t="s">
        <v>1006</v>
      </c>
      <c r="B161" t="s">
        <v>1007</v>
      </c>
    </row>
    <row r="162" spans="1:2" x14ac:dyDescent="0.2">
      <c r="A162" t="s">
        <v>751</v>
      </c>
      <c r="B162" t="s">
        <v>752</v>
      </c>
    </row>
    <row r="163" spans="1:2" x14ac:dyDescent="0.2">
      <c r="A163" t="s">
        <v>1008</v>
      </c>
      <c r="B163" t="s">
        <v>9</v>
      </c>
    </row>
    <row r="164" spans="1:2" x14ac:dyDescent="0.2">
      <c r="A164" t="s">
        <v>753</v>
      </c>
      <c r="B164" t="s">
        <v>754</v>
      </c>
    </row>
    <row r="165" spans="1:2" x14ac:dyDescent="0.2">
      <c r="A165" t="s">
        <v>755</v>
      </c>
      <c r="B165" t="s">
        <v>756</v>
      </c>
    </row>
    <row r="166" spans="1:2" x14ac:dyDescent="0.2">
      <c r="A166" t="s">
        <v>110</v>
      </c>
      <c r="B166" t="s">
        <v>757</v>
      </c>
    </row>
    <row r="167" spans="1:2" x14ac:dyDescent="0.2">
      <c r="A167" t="s">
        <v>758</v>
      </c>
      <c r="B167" t="s">
        <v>759</v>
      </c>
    </row>
    <row r="168" spans="1:2" x14ac:dyDescent="0.2">
      <c r="A168" t="s">
        <v>760</v>
      </c>
      <c r="B168" t="s">
        <v>759</v>
      </c>
    </row>
    <row r="169" spans="1:2" x14ac:dyDescent="0.2">
      <c r="A169" t="s">
        <v>761</v>
      </c>
      <c r="B169" t="s">
        <v>762</v>
      </c>
    </row>
    <row r="170" spans="1:2" x14ac:dyDescent="0.2">
      <c r="A170" t="s">
        <v>763</v>
      </c>
      <c r="B170" t="s">
        <v>764</v>
      </c>
    </row>
    <row r="171" spans="1:2" x14ac:dyDescent="0.2">
      <c r="A171" t="s">
        <v>115</v>
      </c>
      <c r="B171" t="s">
        <v>765</v>
      </c>
    </row>
    <row r="172" spans="1:2" x14ac:dyDescent="0.2">
      <c r="A172" t="s">
        <v>111</v>
      </c>
      <c r="B172" t="s">
        <v>766</v>
      </c>
    </row>
    <row r="173" spans="1:2" x14ac:dyDescent="0.2">
      <c r="A173" t="s">
        <v>1009</v>
      </c>
      <c r="B173" t="s">
        <v>1010</v>
      </c>
    </row>
    <row r="174" spans="1:2" x14ac:dyDescent="0.2">
      <c r="A174" t="s">
        <v>767</v>
      </c>
      <c r="B174" t="s">
        <v>768</v>
      </c>
    </row>
    <row r="175" spans="1:2" x14ac:dyDescent="0.2">
      <c r="A175" t="s">
        <v>1011</v>
      </c>
      <c r="B175" t="s">
        <v>22</v>
      </c>
    </row>
    <row r="176" spans="1:2" x14ac:dyDescent="0.2">
      <c r="A176" t="s">
        <v>1012</v>
      </c>
      <c r="B176" t="s">
        <v>1013</v>
      </c>
    </row>
    <row r="177" spans="1:2" x14ac:dyDescent="0.2">
      <c r="A177" t="s">
        <v>1014</v>
      </c>
      <c r="B177" t="s">
        <v>1015</v>
      </c>
    </row>
    <row r="178" spans="1:2" x14ac:dyDescent="0.2">
      <c r="A178" t="s">
        <v>1016</v>
      </c>
      <c r="B178" t="s">
        <v>1017</v>
      </c>
    </row>
    <row r="179" spans="1:2" x14ac:dyDescent="0.2">
      <c r="A179" t="s">
        <v>1018</v>
      </c>
      <c r="B179" t="s">
        <v>1019</v>
      </c>
    </row>
    <row r="180" spans="1:2" x14ac:dyDescent="0.2">
      <c r="A180" t="s">
        <v>1020</v>
      </c>
      <c r="B180" t="s">
        <v>1021</v>
      </c>
    </row>
    <row r="181" spans="1:2" x14ac:dyDescent="0.2">
      <c r="A181" t="s">
        <v>1022</v>
      </c>
      <c r="B181" t="s">
        <v>1023</v>
      </c>
    </row>
    <row r="182" spans="1:2" x14ac:dyDescent="0.2">
      <c r="A182" t="s">
        <v>1024</v>
      </c>
      <c r="B182" t="s">
        <v>1025</v>
      </c>
    </row>
    <row r="183" spans="1:2" x14ac:dyDescent="0.2">
      <c r="A183" t="s">
        <v>1026</v>
      </c>
      <c r="B183" t="s">
        <v>1027</v>
      </c>
    </row>
    <row r="184" spans="1:2" x14ac:dyDescent="0.2">
      <c r="A184" t="s">
        <v>769</v>
      </c>
      <c r="B184" t="s">
        <v>770</v>
      </c>
    </row>
    <row r="185" spans="1:2" x14ac:dyDescent="0.2">
      <c r="A185" t="s">
        <v>771</v>
      </c>
      <c r="B185" t="s">
        <v>772</v>
      </c>
    </row>
  </sheetData>
  <sheetProtection selectLockedCells="1" selectUnlockedCells="1"/>
  <autoFilter ref="A6:C115" xr:uid="{353A3586-636A-48F8-B68A-2FA5CE20547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Signature Page</vt:lpstr>
      <vt:lpstr>Contact Information</vt:lpstr>
      <vt:lpstr>GAAP Contacts per 1.00 P</vt:lpstr>
      <vt:lpstr>Yearly Data</vt:lpstr>
      <vt:lpstr>AgencyCode</vt:lpstr>
      <vt:lpstr>AgencyName</vt:lpstr>
      <vt:lpstr>DUEDATE</vt:lpstr>
      <vt:lpstr>Year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John</dc:creator>
  <cp:lastModifiedBy>Williams, Allison</cp:lastModifiedBy>
  <cp:lastPrinted>2020-04-16T16:17:21Z</cp:lastPrinted>
  <dcterms:created xsi:type="dcterms:W3CDTF">2018-01-24T14:54:11Z</dcterms:created>
  <dcterms:modified xsi:type="dcterms:W3CDTF">2024-06-06T13:51:03Z</dcterms:modified>
</cp:coreProperties>
</file>