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T:\CAFR\FY25\Reporting Packages\Colleges and Universities\"/>
    </mc:Choice>
  </mc:AlternateContent>
  <xr:revisionPtr revIDLastSave="0" documentId="13_ncr:1_{068466FC-237B-407A-9C2C-A7A9F3C5E008}" xr6:coauthVersionLast="47" xr6:coauthVersionMax="47" xr10:uidLastSave="{00000000-0000-0000-0000-000000000000}"/>
  <bookViews>
    <workbookView xWindow="28680" yWindow="-120" windowWidth="29040" windowHeight="15720" xr2:uid="{00000000-000D-0000-FFFF-FFFF00000000}"/>
  </bookViews>
  <sheets>
    <sheet name="Directions" sheetId="23" r:id="rId1"/>
    <sheet name="Signature Page" sheetId="22" r:id="rId2"/>
    <sheet name="Cash and Investments Lead" sheetId="18" r:id="rId3"/>
    <sheet name="Cash Disclosure" sheetId="19" r:id="rId4"/>
    <sheet name="Investment Disclosure" sheetId="20" r:id="rId5"/>
    <sheet name="Credit Risk Overview" sheetId="21" r:id="rId6"/>
    <sheet name="Information" sheetId="24" state="hidden" r:id="rId7"/>
    <sheet name="Order" sheetId="9" state="hidden" r:id="rId8"/>
  </sheets>
  <externalReferences>
    <externalReference r:id="rId9"/>
  </externalReferences>
  <definedNames>
    <definedName name="_xlnm._FilterDatabase" localSheetId="2" hidden="1">'Cash and Investments Lead'!$A$10:$Q$10</definedName>
    <definedName name="_xlnm._FilterDatabase" localSheetId="3" hidden="1">'Cash Disclosure'!$A$4:$G$4</definedName>
    <definedName name="_xlnm._FilterDatabase" localSheetId="6" hidden="1">Information!$A$3:$B$3</definedName>
    <definedName name="_xlnm._FilterDatabase" localSheetId="4" hidden="1">'Investment Disclosure'!$A$3:$AK$3</definedName>
    <definedName name="Agency_Number">[1]Info!$E$11</definedName>
    <definedName name="AgencyCode">Information!$B$4:$B$97</definedName>
    <definedName name="AgencyName">Information!$A$4:$A$79</definedName>
    <definedName name="FY">Information!$B$3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9" i="18" l="1"/>
  <c r="A1" i="19"/>
  <c r="A1" i="20"/>
  <c r="D37" i="22" l="1"/>
  <c r="B37" i="22"/>
  <c r="A37" i="22"/>
  <c r="E25" i="22"/>
  <c r="A26" i="22"/>
  <c r="K6" i="20"/>
  <c r="K7" i="20"/>
  <c r="K8" i="20"/>
  <c r="K9" i="20"/>
  <c r="K10" i="20"/>
  <c r="K12" i="20"/>
  <c r="K13" i="20"/>
  <c r="K14" i="20"/>
  <c r="K15" i="20"/>
  <c r="K16" i="20"/>
  <c r="K17" i="20"/>
  <c r="G5" i="20"/>
  <c r="G6" i="20"/>
  <c r="G7" i="20"/>
  <c r="G8" i="20"/>
  <c r="G9" i="20"/>
  <c r="G10" i="20"/>
  <c r="G11" i="20"/>
  <c r="G19" i="20" s="1"/>
  <c r="G12" i="20"/>
  <c r="G13" i="20"/>
  <c r="G14" i="20"/>
  <c r="G15" i="20"/>
  <c r="G16" i="20"/>
  <c r="G17" i="20"/>
  <c r="G4" i="20"/>
  <c r="G5" i="19"/>
  <c r="D26" i="22" s="1"/>
  <c r="AG19" i="20"/>
  <c r="AH19" i="20"/>
  <c r="AI19" i="20"/>
  <c r="Z19" i="20"/>
  <c r="AA19" i="20"/>
  <c r="AB19" i="20"/>
  <c r="AC19" i="20"/>
  <c r="Y19" i="20"/>
  <c r="A7" i="18"/>
  <c r="D11" i="22" l="1"/>
  <c r="D12" i="22"/>
  <c r="D13" i="22"/>
  <c r="D14" i="22"/>
  <c r="D15" i="22"/>
  <c r="D10" i="22"/>
  <c r="D9" i="22"/>
  <c r="A10" i="22"/>
  <c r="E4" i="23"/>
  <c r="A4" i="22"/>
  <c r="A5" i="22"/>
  <c r="A11" i="22" l="1"/>
  <c r="A12" i="22" l="1"/>
  <c r="D18" i="22"/>
  <c r="E18" i="22" s="1"/>
  <c r="D17" i="22"/>
  <c r="D20" i="22"/>
  <c r="E20" i="22" s="1"/>
  <c r="D21" i="22"/>
  <c r="E21" i="22" s="1"/>
  <c r="D24" i="22"/>
  <c r="E26" i="22"/>
  <c r="D19" i="22"/>
  <c r="E19" i="22" s="1"/>
  <c r="E18" i="20"/>
  <c r="A14" i="22" l="1"/>
  <c r="A15" i="22" s="1"/>
  <c r="A13" i="22"/>
  <c r="AF19" i="20"/>
  <c r="A18" i="22" l="1"/>
  <c r="A19" i="22" s="1"/>
  <c r="A20" i="22"/>
  <c r="A21" i="22"/>
  <c r="A22" i="22" s="1"/>
  <c r="AD12" i="20"/>
  <c r="W8" i="20"/>
  <c r="B5" i="20"/>
  <c r="B6" i="20"/>
  <c r="E6" i="20" s="1"/>
  <c r="B7" i="20"/>
  <c r="E7" i="20" s="1"/>
  <c r="B8" i="20"/>
  <c r="E8" i="20" s="1"/>
  <c r="B9" i="20"/>
  <c r="E9" i="20" s="1"/>
  <c r="B10" i="20"/>
  <c r="E10" i="20" s="1"/>
  <c r="B11" i="20"/>
  <c r="B12" i="20"/>
  <c r="E12" i="20" s="1"/>
  <c r="B13" i="20"/>
  <c r="E13" i="20" s="1"/>
  <c r="B14" i="20"/>
  <c r="E14" i="20" s="1"/>
  <c r="B15" i="20"/>
  <c r="E15" i="20" s="1"/>
  <c r="B16" i="20"/>
  <c r="B17" i="20"/>
  <c r="B4" i="20"/>
  <c r="E4" i="20" l="1"/>
  <c r="K4" i="20"/>
  <c r="E5" i="20"/>
  <c r="K5" i="20"/>
  <c r="E11" i="20"/>
  <c r="K11" i="20"/>
  <c r="A25" i="22"/>
  <c r="AD17" i="20"/>
  <c r="W17" i="20"/>
  <c r="AJ7" i="20"/>
  <c r="E17" i="20"/>
  <c r="AD8" i="20"/>
  <c r="AJ8" i="20"/>
  <c r="AD16" i="20"/>
  <c r="E16" i="20"/>
  <c r="AJ10" i="20"/>
  <c r="AD9" i="20"/>
  <c r="AJ5" i="20"/>
  <c r="W5" i="20"/>
  <c r="AJ4" i="20"/>
  <c r="AD15" i="20"/>
  <c r="AJ17" i="20"/>
  <c r="AD5" i="20"/>
  <c r="AJ6" i="20"/>
  <c r="AJ16" i="20"/>
  <c r="AD14" i="20"/>
  <c r="AD13" i="20"/>
  <c r="W10" i="20"/>
  <c r="W9" i="20"/>
  <c r="W16" i="20"/>
  <c r="W12" i="20"/>
  <c r="AJ15" i="20"/>
  <c r="W7" i="20"/>
  <c r="AD11" i="20"/>
  <c r="W4" i="20"/>
  <c r="W6" i="20"/>
  <c r="AD10" i="20"/>
  <c r="AJ9" i="20"/>
  <c r="AJ11" i="20"/>
  <c r="W15" i="20"/>
  <c r="AD7" i="20"/>
  <c r="AJ12" i="20"/>
  <c r="W14" i="20"/>
  <c r="AD4" i="20"/>
  <c r="AD6" i="20"/>
  <c r="AJ13" i="20"/>
  <c r="AJ14" i="20"/>
  <c r="W11" i="20"/>
  <c r="W13" i="20"/>
  <c r="B19" i="20"/>
  <c r="A29" i="22" l="1"/>
  <c r="AJ19" i="20"/>
  <c r="A30" i="22" l="1"/>
  <c r="A31" i="22" s="1"/>
  <c r="A32" i="22" s="1"/>
  <c r="A33" i="22" s="1"/>
  <c r="A34" i="22" s="1"/>
  <c r="M19" i="20"/>
  <c r="N19" i="20"/>
  <c r="O19" i="20"/>
  <c r="P19" i="20"/>
  <c r="Q19" i="20"/>
  <c r="R19" i="20"/>
  <c r="S19" i="20"/>
  <c r="T19" i="20"/>
  <c r="U19" i="20"/>
  <c r="V19" i="20"/>
  <c r="D19" i="20"/>
  <c r="H19" i="20"/>
  <c r="K19" i="20" s="1"/>
  <c r="I19" i="20"/>
  <c r="J19" i="20"/>
  <c r="W19" i="20" l="1"/>
  <c r="C19" i="20"/>
  <c r="E19" i="20" l="1"/>
  <c r="C11" i="18" l="1"/>
  <c r="L11" i="18"/>
  <c r="K11" i="18"/>
  <c r="A5" i="19" s="1"/>
  <c r="J11" i="18"/>
  <c r="G11" i="18"/>
  <c r="D11" i="18"/>
  <c r="E11" i="18"/>
  <c r="E20" i="20" l="1"/>
  <c r="E21" i="20" s="1"/>
  <c r="B20" i="20"/>
  <c r="B21" i="20" s="1"/>
  <c r="D29" i="22" s="1"/>
  <c r="E29" i="22" s="1"/>
  <c r="K20" i="20"/>
  <c r="K21" i="20" s="1"/>
  <c r="D31" i="22" s="1"/>
  <c r="E31" i="22" s="1"/>
  <c r="AD20" i="20"/>
  <c r="AJ20" i="20"/>
  <c r="AJ21" i="20" s="1"/>
  <c r="D34" i="22" s="1"/>
  <c r="E34" i="22" s="1"/>
  <c r="W20" i="20"/>
  <c r="W21" i="20" s="1"/>
  <c r="D32" i="22" s="1"/>
  <c r="E32" i="22" s="1"/>
  <c r="AD19" i="20"/>
  <c r="AD21" i="20" s="1"/>
  <c r="D33" i="22" s="1"/>
  <c r="E33" i="22" s="1"/>
  <c r="F12" i="18"/>
  <c r="H12" i="18" s="1"/>
  <c r="F13" i="18"/>
  <c r="H13" i="18" s="1"/>
  <c r="F14" i="18"/>
  <c r="H14" i="18" s="1"/>
  <c r="F15" i="18"/>
  <c r="H15" i="18" s="1"/>
  <c r="F16" i="18"/>
  <c r="H16" i="18" s="1"/>
  <c r="F17" i="18"/>
  <c r="H17" i="18" s="1"/>
  <c r="F18" i="18"/>
  <c r="H18" i="18" s="1"/>
  <c r="F19" i="18"/>
  <c r="H19" i="18" s="1"/>
  <c r="F20" i="18"/>
  <c r="H20" i="18" s="1"/>
  <c r="F21" i="18"/>
  <c r="H21" i="18" s="1"/>
  <c r="F22" i="18"/>
  <c r="H22" i="18" s="1"/>
  <c r="F23" i="18"/>
  <c r="H23" i="18" s="1"/>
  <c r="F24" i="18"/>
  <c r="H24" i="18" s="1"/>
  <c r="F25" i="18"/>
  <c r="H25" i="18" s="1"/>
  <c r="F26" i="18"/>
  <c r="H26" i="18" s="1"/>
  <c r="F27" i="18"/>
  <c r="H27" i="18" s="1"/>
  <c r="F28" i="18"/>
  <c r="H28" i="18" s="1"/>
  <c r="F29" i="18"/>
  <c r="H29" i="18" s="1"/>
  <c r="F30" i="18"/>
  <c r="H30" i="18" s="1"/>
  <c r="F31" i="18"/>
  <c r="H31" i="18" s="1"/>
  <c r="F32" i="18"/>
  <c r="H32" i="18" s="1"/>
  <c r="F33" i="18"/>
  <c r="H33" i="18" s="1"/>
  <c r="F34" i="18"/>
  <c r="H34" i="18" s="1"/>
  <c r="F35" i="18"/>
  <c r="H35" i="18" s="1"/>
  <c r="F36" i="18"/>
  <c r="H36" i="18" s="1"/>
  <c r="F37" i="18"/>
  <c r="H37" i="18" s="1"/>
  <c r="F38" i="18"/>
  <c r="H38" i="18" s="1"/>
  <c r="F39" i="18"/>
  <c r="H39" i="18" s="1"/>
  <c r="F40" i="18"/>
  <c r="H40" i="18" s="1"/>
  <c r="F41" i="18"/>
  <c r="H41" i="18" s="1"/>
  <c r="F42" i="18"/>
  <c r="H42" i="18" s="1"/>
  <c r="F43" i="18"/>
  <c r="H43" i="18" s="1"/>
  <c r="F44" i="18"/>
  <c r="H44" i="18" s="1"/>
  <c r="F45" i="18"/>
  <c r="H45" i="18" s="1"/>
  <c r="F46" i="18"/>
  <c r="H46" i="18" s="1"/>
  <c r="F47" i="18"/>
  <c r="H47" i="18" s="1"/>
  <c r="F48" i="18"/>
  <c r="H48" i="18" s="1"/>
  <c r="F49" i="18"/>
  <c r="H49" i="18" s="1"/>
  <c r="F50" i="18"/>
  <c r="H50" i="18" s="1"/>
  <c r="F51" i="18"/>
  <c r="H51" i="18" s="1"/>
  <c r="F52" i="18"/>
  <c r="H52" i="18" s="1"/>
  <c r="F53" i="18"/>
  <c r="H53" i="18" s="1"/>
  <c r="F54" i="18"/>
  <c r="H54" i="18" s="1"/>
  <c r="F55" i="18"/>
  <c r="H55" i="18" s="1"/>
  <c r="F56" i="18"/>
  <c r="H56" i="18" s="1"/>
  <c r="F57" i="18"/>
  <c r="H57" i="18" s="1"/>
  <c r="F58" i="18"/>
  <c r="H58" i="18" s="1"/>
  <c r="F59" i="18"/>
  <c r="H59" i="18" s="1"/>
  <c r="F60" i="18"/>
  <c r="H60" i="18" s="1"/>
  <c r="F61" i="18"/>
  <c r="H61" i="18" s="1"/>
  <c r="F62" i="18"/>
  <c r="H62" i="18" s="1"/>
  <c r="F63" i="18"/>
  <c r="H63" i="18" s="1"/>
  <c r="F64" i="18"/>
  <c r="H64" i="18" s="1"/>
  <c r="F65" i="18"/>
  <c r="H65" i="18" s="1"/>
  <c r="F66" i="18"/>
  <c r="H66" i="18" s="1"/>
  <c r="F67" i="18"/>
  <c r="H67" i="18" s="1"/>
  <c r="F68" i="18"/>
  <c r="H68" i="18" s="1"/>
  <c r="F69" i="18"/>
  <c r="H69" i="18" s="1"/>
  <c r="F70" i="18"/>
  <c r="H70" i="18" s="1"/>
  <c r="F71" i="18"/>
  <c r="H71" i="18" s="1"/>
  <c r="F72" i="18"/>
  <c r="H72" i="18" s="1"/>
  <c r="F73" i="18"/>
  <c r="H73" i="18" s="1"/>
  <c r="F74" i="18"/>
  <c r="H74" i="18" s="1"/>
  <c r="F75" i="18"/>
  <c r="H75" i="18" s="1"/>
  <c r="F76" i="18"/>
  <c r="H76" i="18" s="1"/>
  <c r="F77" i="18"/>
  <c r="H77" i="18" s="1"/>
  <c r="F78" i="18"/>
  <c r="H78" i="18" s="1"/>
  <c r="F79" i="18"/>
  <c r="H79" i="18" s="1"/>
  <c r="F80" i="18"/>
  <c r="H80" i="18" s="1"/>
  <c r="F81" i="18"/>
  <c r="H81" i="18" s="1"/>
  <c r="F82" i="18"/>
  <c r="H82" i="18" s="1"/>
  <c r="F83" i="18"/>
  <c r="H83" i="18" s="1"/>
  <c r="F84" i="18"/>
  <c r="H84" i="18" s="1"/>
  <c r="F85" i="18"/>
  <c r="H85" i="18" s="1"/>
  <c r="F86" i="18"/>
  <c r="H86" i="18" s="1"/>
  <c r="F87" i="18"/>
  <c r="H87" i="18" s="1"/>
  <c r="F88" i="18"/>
  <c r="H88" i="18" s="1"/>
  <c r="F89" i="18"/>
  <c r="H89" i="18" s="1"/>
  <c r="F90" i="18"/>
  <c r="H90" i="18" s="1"/>
  <c r="F91" i="18"/>
  <c r="H91" i="18" s="1"/>
  <c r="F92" i="18"/>
  <c r="H92" i="18" s="1"/>
  <c r="F93" i="18"/>
  <c r="H93" i="18" s="1"/>
  <c r="F94" i="18"/>
  <c r="H94" i="18" s="1"/>
  <c r="F95" i="18"/>
  <c r="H95" i="18" s="1"/>
  <c r="F96" i="18"/>
  <c r="H96" i="18" s="1"/>
  <c r="F97" i="18"/>
  <c r="H97" i="18" s="1"/>
  <c r="F98" i="18"/>
  <c r="H98" i="18" s="1"/>
  <c r="F99" i="18"/>
  <c r="H99" i="18" s="1"/>
  <c r="F100" i="18"/>
  <c r="H100" i="18" s="1"/>
  <c r="F101" i="18"/>
  <c r="H101" i="18" s="1"/>
  <c r="F102" i="18"/>
  <c r="H102" i="18" s="1"/>
  <c r="F103" i="18"/>
  <c r="H103" i="18" s="1"/>
  <c r="F104" i="18"/>
  <c r="H104" i="18" s="1"/>
  <c r="F105" i="18"/>
  <c r="H105" i="18" s="1"/>
  <c r="F106" i="18"/>
  <c r="H106" i="18" s="1"/>
  <c r="F107" i="18"/>
  <c r="H107" i="18" s="1"/>
  <c r="F108" i="18"/>
  <c r="H108" i="18" s="1"/>
  <c r="F109" i="18"/>
  <c r="H109" i="18" s="1"/>
  <c r="F110" i="18"/>
  <c r="H110" i="18" s="1"/>
  <c r="F111" i="18"/>
  <c r="H111" i="18" s="1"/>
  <c r="F112" i="18"/>
  <c r="H112" i="18" s="1"/>
  <c r="F113" i="18"/>
  <c r="H113" i="18" s="1"/>
  <c r="F114" i="18"/>
  <c r="H114" i="18" s="1"/>
  <c r="F115" i="18"/>
  <c r="H115" i="18" s="1"/>
  <c r="F116" i="18"/>
  <c r="H116" i="18" s="1"/>
  <c r="F117" i="18"/>
  <c r="H117" i="18" s="1"/>
  <c r="F118" i="18"/>
  <c r="H118" i="18" s="1"/>
  <c r="F119" i="18"/>
  <c r="H119" i="18" s="1"/>
  <c r="F120" i="18"/>
  <c r="H120" i="18" s="1"/>
  <c r="F121" i="18"/>
  <c r="H121" i="18" s="1"/>
  <c r="F122" i="18"/>
  <c r="H122" i="18" s="1"/>
  <c r="F123" i="18"/>
  <c r="H123" i="18" s="1"/>
  <c r="F124" i="18"/>
  <c r="H124" i="18" s="1"/>
  <c r="F125" i="18"/>
  <c r="H125" i="18" s="1"/>
  <c r="F126" i="18"/>
  <c r="H126" i="18" s="1"/>
  <c r="F127" i="18"/>
  <c r="H127" i="18" s="1"/>
  <c r="F128" i="18"/>
  <c r="H128" i="18" s="1"/>
  <c r="F129" i="18"/>
  <c r="H129" i="18" s="1"/>
  <c r="F130" i="18"/>
  <c r="H130" i="18" s="1"/>
  <c r="F131" i="18"/>
  <c r="H131" i="18" s="1"/>
  <c r="F132" i="18"/>
  <c r="H132" i="18" s="1"/>
  <c r="F133" i="18"/>
  <c r="H133" i="18" s="1"/>
  <c r="F134" i="18"/>
  <c r="H134" i="18" s="1"/>
  <c r="F135" i="18"/>
  <c r="H135" i="18" s="1"/>
  <c r="F136" i="18"/>
  <c r="H136" i="18" s="1"/>
  <c r="F137" i="18"/>
  <c r="H137" i="18" s="1"/>
  <c r="F138" i="18"/>
  <c r="H138" i="18" s="1"/>
  <c r="F139" i="18"/>
  <c r="H139" i="18" s="1"/>
  <c r="F140" i="18"/>
  <c r="H140" i="18" s="1"/>
  <c r="F141" i="18"/>
  <c r="H141" i="18" s="1"/>
  <c r="F142" i="18"/>
  <c r="H142" i="18" s="1"/>
  <c r="F143" i="18"/>
  <c r="H143" i="18" s="1"/>
  <c r="F144" i="18"/>
  <c r="H144" i="18" s="1"/>
  <c r="F145" i="18"/>
  <c r="H145" i="18" s="1"/>
  <c r="F146" i="18"/>
  <c r="H146" i="18" s="1"/>
  <c r="F147" i="18"/>
  <c r="H147" i="18" s="1"/>
  <c r="F148" i="18"/>
  <c r="H148" i="18" s="1"/>
  <c r="F149" i="18"/>
  <c r="H149" i="18" s="1"/>
  <c r="F150" i="18"/>
  <c r="H150" i="18" s="1"/>
  <c r="F151" i="18"/>
  <c r="H151" i="18" s="1"/>
  <c r="F152" i="18"/>
  <c r="H152" i="18" s="1"/>
  <c r="F153" i="18"/>
  <c r="H153" i="18" s="1"/>
  <c r="F154" i="18"/>
  <c r="H154" i="18" s="1"/>
  <c r="F155" i="18"/>
  <c r="H155" i="18" s="1"/>
  <c r="F156" i="18"/>
  <c r="H156" i="18" s="1"/>
  <c r="F157" i="18"/>
  <c r="H157" i="18" s="1"/>
  <c r="F158" i="18"/>
  <c r="H158" i="18" s="1"/>
  <c r="F159" i="18"/>
  <c r="H159" i="18" s="1"/>
  <c r="F160" i="18"/>
  <c r="H160" i="18" s="1"/>
  <c r="F161" i="18"/>
  <c r="H161" i="18" s="1"/>
  <c r="F162" i="18"/>
  <c r="H162" i="18" s="1"/>
  <c r="F163" i="18"/>
  <c r="H163" i="18" s="1"/>
  <c r="F164" i="18"/>
  <c r="H164" i="18" s="1"/>
  <c r="F165" i="18"/>
  <c r="H165" i="18" s="1"/>
  <c r="F166" i="18"/>
  <c r="H166" i="18" s="1"/>
  <c r="F167" i="18"/>
  <c r="H167" i="18" s="1"/>
  <c r="F168" i="18"/>
  <c r="H168" i="18" s="1"/>
  <c r="F169" i="18"/>
  <c r="H169" i="18" s="1"/>
  <c r="F170" i="18"/>
  <c r="H170" i="18" s="1"/>
  <c r="F171" i="18"/>
  <c r="H171" i="18" s="1"/>
  <c r="F172" i="18"/>
  <c r="H172" i="18" s="1"/>
  <c r="F173" i="18"/>
  <c r="H173" i="18" s="1"/>
  <c r="F174" i="18"/>
  <c r="H174" i="18" s="1"/>
  <c r="F175" i="18"/>
  <c r="H175" i="18" s="1"/>
  <c r="F176" i="18"/>
  <c r="H176" i="18" s="1"/>
  <c r="F177" i="18"/>
  <c r="H177" i="18" s="1"/>
  <c r="F178" i="18"/>
  <c r="H178" i="18" s="1"/>
  <c r="F179" i="18"/>
  <c r="H179" i="18" s="1"/>
  <c r="F180" i="18"/>
  <c r="H180" i="18" s="1"/>
  <c r="F181" i="18"/>
  <c r="H181" i="18" s="1"/>
  <c r="F182" i="18"/>
  <c r="H182" i="18" s="1"/>
  <c r="F183" i="18"/>
  <c r="H183" i="18" s="1"/>
  <c r="F184" i="18"/>
  <c r="H184" i="18" s="1"/>
  <c r="F185" i="18"/>
  <c r="H185" i="18" s="1"/>
  <c r="F186" i="18"/>
  <c r="H186" i="18" s="1"/>
  <c r="F187" i="18"/>
  <c r="H187" i="18" s="1"/>
  <c r="F188" i="18"/>
  <c r="H188" i="18" s="1"/>
  <c r="F189" i="18"/>
  <c r="H189" i="18" s="1"/>
  <c r="F190" i="18"/>
  <c r="H190" i="18" s="1"/>
  <c r="F191" i="18"/>
  <c r="H191" i="18" s="1"/>
  <c r="F192" i="18"/>
  <c r="H192" i="18" s="1"/>
  <c r="F193" i="18"/>
  <c r="H193" i="18" s="1"/>
  <c r="F194" i="18"/>
  <c r="H194" i="18" s="1"/>
  <c r="F195" i="18"/>
  <c r="H195" i="18" s="1"/>
  <c r="F196" i="18"/>
  <c r="H196" i="18" s="1"/>
  <c r="F197" i="18"/>
  <c r="H197" i="18" s="1"/>
  <c r="F198" i="18"/>
  <c r="H198" i="18" s="1"/>
  <c r="F199" i="18"/>
  <c r="H199" i="18" s="1"/>
  <c r="F200" i="18"/>
  <c r="H200" i="18" s="1"/>
  <c r="F201" i="18"/>
  <c r="H201" i="18" s="1"/>
  <c r="F202" i="18"/>
  <c r="H202" i="18" s="1"/>
  <c r="F203" i="18"/>
  <c r="H203" i="18" s="1"/>
  <c r="F204" i="18"/>
  <c r="H204" i="18" s="1"/>
  <c r="F205" i="18"/>
  <c r="H205" i="18" s="1"/>
  <c r="F206" i="18"/>
  <c r="H206" i="18" s="1"/>
  <c r="F207" i="18"/>
  <c r="H207" i="18" s="1"/>
  <c r="F208" i="18"/>
  <c r="H208" i="18" s="1"/>
  <c r="F209" i="18"/>
  <c r="H209" i="18" s="1"/>
  <c r="F210" i="18"/>
  <c r="H210" i="18" s="1"/>
  <c r="F211" i="18"/>
  <c r="H211" i="18" s="1"/>
  <c r="F212" i="18"/>
  <c r="H212" i="18" s="1"/>
  <c r="F213" i="18"/>
  <c r="H213" i="18" s="1"/>
  <c r="F214" i="18"/>
  <c r="H214" i="18" s="1"/>
  <c r="F215" i="18"/>
  <c r="H215" i="18" s="1"/>
  <c r="F216" i="18"/>
  <c r="H216" i="18" s="1"/>
  <c r="F217" i="18"/>
  <c r="H217" i="18" s="1"/>
  <c r="F218" i="18"/>
  <c r="H218" i="18" s="1"/>
  <c r="F219" i="18"/>
  <c r="H219" i="18" s="1"/>
  <c r="F220" i="18"/>
  <c r="H220" i="18" s="1"/>
  <c r="F221" i="18"/>
  <c r="H221" i="18" s="1"/>
  <c r="F222" i="18"/>
  <c r="H222" i="18" s="1"/>
  <c r="F223" i="18"/>
  <c r="H223" i="18" s="1"/>
  <c r="F224" i="18"/>
  <c r="H224" i="18" s="1"/>
  <c r="F225" i="18"/>
  <c r="H225" i="18" s="1"/>
  <c r="F226" i="18"/>
  <c r="H226" i="18" s="1"/>
  <c r="F227" i="18"/>
  <c r="H227" i="18" s="1"/>
  <c r="F228" i="18"/>
  <c r="H228" i="18" s="1"/>
  <c r="F229" i="18"/>
  <c r="H229" i="18" s="1"/>
  <c r="F230" i="18"/>
  <c r="H230" i="18" s="1"/>
  <c r="F231" i="18"/>
  <c r="H231" i="18" s="1"/>
  <c r="F232" i="18"/>
  <c r="H232" i="18" s="1"/>
  <c r="F233" i="18"/>
  <c r="H233" i="18" s="1"/>
  <c r="F234" i="18"/>
  <c r="H234" i="18" s="1"/>
  <c r="F235" i="18"/>
  <c r="H235" i="18" s="1"/>
  <c r="F236" i="18"/>
  <c r="H236" i="18" s="1"/>
  <c r="F237" i="18"/>
  <c r="H237" i="18" s="1"/>
  <c r="F238" i="18"/>
  <c r="H238" i="18" s="1"/>
  <c r="F239" i="18"/>
  <c r="H239" i="18" s="1"/>
  <c r="F240" i="18"/>
  <c r="H240" i="18" s="1"/>
  <c r="F241" i="18"/>
  <c r="H241" i="18" s="1"/>
  <c r="F242" i="18"/>
  <c r="H242" i="18" s="1"/>
  <c r="F243" i="18"/>
  <c r="H243" i="18" s="1"/>
  <c r="F244" i="18"/>
  <c r="H244" i="18" s="1"/>
  <c r="F245" i="18"/>
  <c r="H245" i="18" s="1"/>
  <c r="F246" i="18"/>
  <c r="H246" i="18" s="1"/>
  <c r="F247" i="18"/>
  <c r="H247" i="18" s="1"/>
  <c r="F248" i="18"/>
  <c r="H248" i="18" s="1"/>
  <c r="F249" i="18"/>
  <c r="H249" i="18" s="1"/>
  <c r="F250" i="18"/>
  <c r="H250" i="18" s="1"/>
  <c r="F251" i="18"/>
  <c r="H251" i="18" s="1"/>
  <c r="F252" i="18"/>
  <c r="H252" i="18" s="1"/>
  <c r="F253" i="18"/>
  <c r="H253" i="18" s="1"/>
  <c r="F254" i="18"/>
  <c r="H254" i="18" s="1"/>
  <c r="F255" i="18"/>
  <c r="H255" i="18" s="1"/>
  <c r="F256" i="18"/>
  <c r="H256" i="18" s="1"/>
  <c r="F257" i="18"/>
  <c r="H257" i="18" s="1"/>
  <c r="F258" i="18"/>
  <c r="H258" i="18" s="1"/>
  <c r="F259" i="18"/>
  <c r="H259" i="18" s="1"/>
  <c r="F260" i="18"/>
  <c r="H260" i="18" s="1"/>
  <c r="F261" i="18"/>
  <c r="H261" i="18" s="1"/>
  <c r="F262" i="18"/>
  <c r="H262" i="18" s="1"/>
  <c r="F263" i="18"/>
  <c r="H263" i="18" s="1"/>
  <c r="F264" i="18"/>
  <c r="H264" i="18" s="1"/>
  <c r="F265" i="18"/>
  <c r="H265" i="18" s="1"/>
  <c r="F266" i="18"/>
  <c r="H266" i="18" s="1"/>
  <c r="F267" i="18"/>
  <c r="H267" i="18" s="1"/>
  <c r="F268" i="18"/>
  <c r="H268" i="18" s="1"/>
  <c r="F269" i="18"/>
  <c r="H269" i="18" s="1"/>
  <c r="F270" i="18"/>
  <c r="H270" i="18" s="1"/>
  <c r="F271" i="18"/>
  <c r="H271" i="18" s="1"/>
  <c r="F272" i="18"/>
  <c r="H272" i="18" s="1"/>
  <c r="F273" i="18"/>
  <c r="H273" i="18" s="1"/>
  <c r="F274" i="18"/>
  <c r="H274" i="18" s="1"/>
  <c r="F275" i="18"/>
  <c r="H275" i="18" s="1"/>
  <c r="F276" i="18"/>
  <c r="H276" i="18" s="1"/>
  <c r="F277" i="18"/>
  <c r="H277" i="18" s="1"/>
  <c r="F278" i="18"/>
  <c r="H278" i="18" s="1"/>
  <c r="F279" i="18"/>
  <c r="H279" i="18" s="1"/>
  <c r="F280" i="18"/>
  <c r="H280" i="18" s="1"/>
  <c r="F281" i="18"/>
  <c r="H281" i="18" s="1"/>
  <c r="F282" i="18"/>
  <c r="H282" i="18" s="1"/>
  <c r="F283" i="18"/>
  <c r="H283" i="18" s="1"/>
  <c r="F284" i="18"/>
  <c r="H284" i="18" s="1"/>
  <c r="F285" i="18"/>
  <c r="H285" i="18" s="1"/>
  <c r="F286" i="18"/>
  <c r="H286" i="18" s="1"/>
  <c r="F287" i="18"/>
  <c r="H287" i="18" s="1"/>
  <c r="F288" i="18"/>
  <c r="H288" i="18" s="1"/>
  <c r="F289" i="18"/>
  <c r="H289" i="18" s="1"/>
  <c r="F290" i="18"/>
  <c r="H290" i="18" s="1"/>
  <c r="F291" i="18"/>
  <c r="H291" i="18" s="1"/>
  <c r="F292" i="18"/>
  <c r="H292" i="18" s="1"/>
  <c r="F293" i="18"/>
  <c r="H293" i="18" s="1"/>
  <c r="F294" i="18"/>
  <c r="H294" i="18" s="1"/>
  <c r="F295" i="18"/>
  <c r="H295" i="18" s="1"/>
  <c r="F296" i="18"/>
  <c r="H296" i="18" s="1"/>
  <c r="F297" i="18"/>
  <c r="H297" i="18" s="1"/>
  <c r="F298" i="18"/>
  <c r="H298" i="18" s="1"/>
  <c r="F299" i="18"/>
  <c r="H299" i="18" s="1"/>
  <c r="F300" i="18"/>
  <c r="H300" i="18" s="1"/>
  <c r="F301" i="18"/>
  <c r="H301" i="18" s="1"/>
  <c r="F302" i="18"/>
  <c r="H302" i="18" s="1"/>
  <c r="F303" i="18"/>
  <c r="H303" i="18" s="1"/>
  <c r="F304" i="18"/>
  <c r="H304" i="18" s="1"/>
  <c r="F305" i="18"/>
  <c r="H305" i="18" s="1"/>
  <c r="F306" i="18"/>
  <c r="H306" i="18" s="1"/>
  <c r="F307" i="18"/>
  <c r="H307" i="18" s="1"/>
  <c r="F308" i="18"/>
  <c r="H308" i="18" s="1"/>
  <c r="F309" i="18"/>
  <c r="H309" i="18" s="1"/>
  <c r="F310" i="18"/>
  <c r="H310" i="18" s="1"/>
  <c r="F311" i="18"/>
  <c r="H311" i="18" s="1"/>
  <c r="F312" i="18"/>
  <c r="H312" i="18" s="1"/>
  <c r="F313" i="18"/>
  <c r="H313" i="18" s="1"/>
  <c r="F314" i="18"/>
  <c r="H314" i="18" s="1"/>
  <c r="F315" i="18"/>
  <c r="H315" i="18" s="1"/>
  <c r="F316" i="18"/>
  <c r="H316" i="18" s="1"/>
  <c r="F317" i="18"/>
  <c r="H317" i="18" s="1"/>
  <c r="F318" i="18"/>
  <c r="H318" i="18" s="1"/>
  <c r="F319" i="18"/>
  <c r="H319" i="18" s="1"/>
  <c r="F320" i="18"/>
  <c r="H320" i="18" s="1"/>
  <c r="F321" i="18"/>
  <c r="H321" i="18" s="1"/>
  <c r="F322" i="18"/>
  <c r="H322" i="18" s="1"/>
  <c r="F323" i="18"/>
  <c r="H323" i="18" s="1"/>
  <c r="F324" i="18"/>
  <c r="H324" i="18" s="1"/>
  <c r="F325" i="18"/>
  <c r="H325" i="18" s="1"/>
  <c r="F326" i="18"/>
  <c r="H326" i="18" s="1"/>
  <c r="F327" i="18"/>
  <c r="H327" i="18" s="1"/>
  <c r="F328" i="18"/>
  <c r="H328" i="18" s="1"/>
  <c r="F329" i="18"/>
  <c r="H329" i="18" s="1"/>
  <c r="F330" i="18"/>
  <c r="H330" i="18" s="1"/>
  <c r="F331" i="18"/>
  <c r="H331" i="18" s="1"/>
  <c r="F332" i="18"/>
  <c r="H332" i="18" s="1"/>
  <c r="F333" i="18"/>
  <c r="H333" i="18" s="1"/>
  <c r="F334" i="18"/>
  <c r="H334" i="18" s="1"/>
  <c r="F335" i="18"/>
  <c r="H335" i="18" s="1"/>
  <c r="F336" i="18"/>
  <c r="H336" i="18" s="1"/>
  <c r="F337" i="18"/>
  <c r="H337" i="18" s="1"/>
  <c r="F338" i="18"/>
  <c r="H338" i="18" s="1"/>
  <c r="F339" i="18"/>
  <c r="H339" i="18" s="1"/>
  <c r="F340" i="18"/>
  <c r="H340" i="18" s="1"/>
  <c r="F341" i="18"/>
  <c r="H341" i="18" s="1"/>
  <c r="F342" i="18"/>
  <c r="H342" i="18" s="1"/>
  <c r="F343" i="18"/>
  <c r="H343" i="18" s="1"/>
  <c r="F344" i="18"/>
  <c r="H344" i="18" s="1"/>
  <c r="F345" i="18"/>
  <c r="H345" i="18" s="1"/>
  <c r="F346" i="18"/>
  <c r="H346" i="18" s="1"/>
  <c r="F347" i="18"/>
  <c r="H347" i="18" s="1"/>
  <c r="F348" i="18"/>
  <c r="H348" i="18" s="1"/>
  <c r="F349" i="18"/>
  <c r="H349" i="18" s="1"/>
  <c r="F350" i="18"/>
  <c r="H350" i="18" s="1"/>
  <c r="F351" i="18"/>
  <c r="H351" i="18" s="1"/>
  <c r="F352" i="18"/>
  <c r="H352" i="18" s="1"/>
  <c r="F353" i="18"/>
  <c r="H353" i="18" s="1"/>
  <c r="F354" i="18"/>
  <c r="H354" i="18" s="1"/>
  <c r="F355" i="18"/>
  <c r="H355" i="18" s="1"/>
  <c r="F356" i="18"/>
  <c r="H356" i="18" s="1"/>
  <c r="F357" i="18"/>
  <c r="H357" i="18" s="1"/>
  <c r="F358" i="18"/>
  <c r="H358" i="18" s="1"/>
  <c r="F359" i="18"/>
  <c r="H359" i="18" s="1"/>
  <c r="F360" i="18"/>
  <c r="H360" i="18" s="1"/>
  <c r="F361" i="18"/>
  <c r="H361" i="18" s="1"/>
  <c r="F362" i="18"/>
  <c r="H362" i="18" s="1"/>
  <c r="F363" i="18"/>
  <c r="H363" i="18" s="1"/>
  <c r="F364" i="18"/>
  <c r="H364" i="18" s="1"/>
  <c r="F365" i="18"/>
  <c r="H365" i="18" s="1"/>
  <c r="F366" i="18"/>
  <c r="H366" i="18" s="1"/>
  <c r="F367" i="18"/>
  <c r="H367" i="18" s="1"/>
  <c r="F368" i="18"/>
  <c r="H368" i="18" s="1"/>
  <c r="F369" i="18"/>
  <c r="H369" i="18" s="1"/>
  <c r="F370" i="18"/>
  <c r="H370" i="18" s="1"/>
  <c r="F371" i="18"/>
  <c r="H371" i="18" s="1"/>
  <c r="F372" i="18"/>
  <c r="H372" i="18" s="1"/>
  <c r="F373" i="18"/>
  <c r="H373" i="18" s="1"/>
  <c r="F374" i="18"/>
  <c r="H374" i="18" s="1"/>
  <c r="F375" i="18"/>
  <c r="H375" i="18" s="1"/>
  <c r="F376" i="18"/>
  <c r="H376" i="18" s="1"/>
  <c r="F377" i="18"/>
  <c r="H377" i="18" s="1"/>
  <c r="F378" i="18"/>
  <c r="H378" i="18" s="1"/>
  <c r="F379" i="18"/>
  <c r="H379" i="18" s="1"/>
  <c r="F380" i="18"/>
  <c r="H380" i="18" s="1"/>
  <c r="F381" i="18"/>
  <c r="H381" i="18" s="1"/>
  <c r="F382" i="18"/>
  <c r="H382" i="18" s="1"/>
  <c r="F383" i="18"/>
  <c r="H383" i="18" s="1"/>
  <c r="F384" i="18"/>
  <c r="H384" i="18" s="1"/>
  <c r="F385" i="18"/>
  <c r="H385" i="18" s="1"/>
  <c r="F386" i="18"/>
  <c r="H386" i="18" s="1"/>
  <c r="F387" i="18"/>
  <c r="H387" i="18" s="1"/>
  <c r="F388" i="18"/>
  <c r="H388" i="18" s="1"/>
  <c r="F389" i="18"/>
  <c r="H389" i="18" s="1"/>
  <c r="F390" i="18"/>
  <c r="H390" i="18" s="1"/>
  <c r="F391" i="18"/>
  <c r="H391" i="18" s="1"/>
  <c r="F392" i="18"/>
  <c r="H392" i="18" s="1"/>
  <c r="F393" i="18"/>
  <c r="H393" i="18" s="1"/>
  <c r="F394" i="18"/>
  <c r="H394" i="18" s="1"/>
  <c r="F395" i="18"/>
  <c r="H395" i="18" s="1"/>
  <c r="F396" i="18"/>
  <c r="H396" i="18" s="1"/>
  <c r="F397" i="18"/>
  <c r="H397" i="18" s="1"/>
  <c r="F398" i="18"/>
  <c r="H398" i="18" s="1"/>
  <c r="F399" i="18"/>
  <c r="H399" i="18" s="1"/>
  <c r="F400" i="18"/>
  <c r="H400" i="18" s="1"/>
  <c r="F401" i="18"/>
  <c r="H401" i="18" s="1"/>
  <c r="F402" i="18"/>
  <c r="H402" i="18" s="1"/>
  <c r="F403" i="18"/>
  <c r="H403" i="18" s="1"/>
  <c r="F404" i="18"/>
  <c r="H404" i="18" s="1"/>
  <c r="F405" i="18"/>
  <c r="H405" i="18" s="1"/>
  <c r="F406" i="18"/>
  <c r="H406" i="18" s="1"/>
  <c r="F407" i="18"/>
  <c r="H407" i="18" s="1"/>
  <c r="F408" i="18"/>
  <c r="H408" i="18" s="1"/>
  <c r="F409" i="18"/>
  <c r="H409" i="18" s="1"/>
  <c r="F410" i="18"/>
  <c r="H410" i="18" s="1"/>
  <c r="F411" i="18"/>
  <c r="H411" i="18" s="1"/>
  <c r="F412" i="18"/>
  <c r="H412" i="18" s="1"/>
  <c r="F413" i="18"/>
  <c r="H413" i="18" s="1"/>
  <c r="F414" i="18"/>
  <c r="H414" i="18" s="1"/>
  <c r="F415" i="18"/>
  <c r="H415" i="18" s="1"/>
  <c r="F416" i="18"/>
  <c r="H416" i="18" s="1"/>
  <c r="F417" i="18"/>
  <c r="H417" i="18" s="1"/>
  <c r="F418" i="18"/>
  <c r="H418" i="18" s="1"/>
  <c r="F419" i="18"/>
  <c r="H419" i="18" s="1"/>
  <c r="F420" i="18"/>
  <c r="H420" i="18" s="1"/>
  <c r="F421" i="18"/>
  <c r="H421" i="18" s="1"/>
  <c r="F422" i="18"/>
  <c r="H422" i="18" s="1"/>
  <c r="F423" i="18"/>
  <c r="H423" i="18" s="1"/>
  <c r="F424" i="18"/>
  <c r="H424" i="18" s="1"/>
  <c r="F425" i="18"/>
  <c r="H425" i="18" s="1"/>
  <c r="F426" i="18"/>
  <c r="H426" i="18" s="1"/>
  <c r="F427" i="18"/>
  <c r="H427" i="18" s="1"/>
  <c r="F428" i="18"/>
  <c r="H428" i="18" s="1"/>
  <c r="F429" i="18"/>
  <c r="H429" i="18" s="1"/>
  <c r="F430" i="18"/>
  <c r="H430" i="18" s="1"/>
  <c r="F431" i="18"/>
  <c r="H431" i="18" s="1"/>
  <c r="F432" i="18"/>
  <c r="H432" i="18" s="1"/>
  <c r="F433" i="18"/>
  <c r="H433" i="18" s="1"/>
  <c r="F434" i="18"/>
  <c r="H434" i="18" s="1"/>
  <c r="F435" i="18"/>
  <c r="H435" i="18" s="1"/>
  <c r="F436" i="18"/>
  <c r="H436" i="18" s="1"/>
  <c r="F437" i="18"/>
  <c r="H437" i="18" s="1"/>
  <c r="F438" i="18"/>
  <c r="H438" i="18" s="1"/>
  <c r="F439" i="18"/>
  <c r="H439" i="18" s="1"/>
  <c r="F440" i="18"/>
  <c r="H440" i="18" s="1"/>
  <c r="F441" i="18"/>
  <c r="H441" i="18" s="1"/>
  <c r="F442" i="18"/>
  <c r="H442" i="18" s="1"/>
  <c r="F443" i="18"/>
  <c r="H443" i="18" s="1"/>
  <c r="F444" i="18"/>
  <c r="H444" i="18" s="1"/>
  <c r="F445" i="18"/>
  <c r="H445" i="18" s="1"/>
  <c r="F446" i="18"/>
  <c r="H446" i="18" s="1"/>
  <c r="F447" i="18"/>
  <c r="H447" i="18" s="1"/>
  <c r="F448" i="18"/>
  <c r="H448" i="18" s="1"/>
  <c r="F449" i="18"/>
  <c r="H449" i="18" s="1"/>
  <c r="F450" i="18"/>
  <c r="H450" i="18" s="1"/>
  <c r="F451" i="18"/>
  <c r="H451" i="18" s="1"/>
  <c r="F452" i="18"/>
  <c r="H452" i="18" s="1"/>
  <c r="F11" i="18"/>
  <c r="H11" i="18" s="1"/>
  <c r="N11" i="18" s="1"/>
  <c r="D22" i="22" l="1"/>
  <c r="E22" i="22" s="1"/>
  <c r="D30" i="22"/>
  <c r="E30" i="22" s="1"/>
  <c r="P11"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Kip, Katherine</author>
  </authors>
  <commentList>
    <comment ref="C9" authorId="0" shapeId="0" xr:uid="{27520D08-C4D2-4E3E-8B4A-C15C556FFF4F}">
      <text>
        <r>
          <rPr>
            <b/>
            <sz val="9"/>
            <color indexed="81"/>
            <rFont val="Tahoma"/>
            <family val="2"/>
          </rPr>
          <t>Kip, Katherine:</t>
        </r>
        <r>
          <rPr>
            <sz val="9"/>
            <color indexed="81"/>
            <rFont val="Tahoma"/>
            <family val="2"/>
          </rPr>
          <t xml:space="preserve">
Pick from drop down box</t>
        </r>
      </text>
    </comment>
    <comment ref="C11" authorId="0" shapeId="0" xr:uid="{3BD7ECC5-9CEB-4108-8952-699B98ED467D}">
      <text>
        <r>
          <rPr>
            <b/>
            <sz val="9"/>
            <color indexed="81"/>
            <rFont val="Tahoma"/>
            <family val="2"/>
          </rPr>
          <t>Kip, Katherine:</t>
        </r>
        <r>
          <rPr>
            <sz val="9"/>
            <color indexed="81"/>
            <rFont val="Tahoma"/>
            <family val="2"/>
          </rPr>
          <t xml:space="preserve">
Input email address</t>
        </r>
      </text>
    </comment>
    <comment ref="C12" authorId="0" shapeId="0" xr:uid="{74B9C4B1-84E0-4129-B994-E4063767CFCD}">
      <text>
        <r>
          <rPr>
            <b/>
            <sz val="9"/>
            <color indexed="81"/>
            <rFont val="Tahoma"/>
            <family val="2"/>
          </rPr>
          <t>Kip, Katherine:</t>
        </r>
        <r>
          <rPr>
            <sz val="9"/>
            <color indexed="81"/>
            <rFont val="Tahoma"/>
            <family val="2"/>
          </rPr>
          <t xml:space="preserve">
Input email address</t>
        </r>
      </text>
    </comment>
    <comment ref="C14" authorId="0" shapeId="0" xr:uid="{626F8151-6B0E-4C24-9056-3289E6DE2AE0}">
      <text>
        <r>
          <rPr>
            <b/>
            <sz val="9"/>
            <color indexed="81"/>
            <rFont val="Tahoma"/>
            <family val="2"/>
          </rPr>
          <t>Kip, Katherine:</t>
        </r>
        <r>
          <rPr>
            <sz val="9"/>
            <color indexed="81"/>
            <rFont val="Tahoma"/>
            <family val="2"/>
          </rPr>
          <t xml:space="preserve">
Input email address</t>
        </r>
      </text>
    </comment>
    <comment ref="C15" authorId="0" shapeId="0" xr:uid="{7E8DD70C-3976-44F1-94A0-E1D595E1E4DE}">
      <text>
        <r>
          <rPr>
            <b/>
            <sz val="9"/>
            <color indexed="81"/>
            <rFont val="Tahoma"/>
            <family val="2"/>
          </rPr>
          <t>Kip, Katherine:</t>
        </r>
        <r>
          <rPr>
            <sz val="9"/>
            <color indexed="81"/>
            <rFont val="Tahoma"/>
            <family val="2"/>
          </rPr>
          <t xml:space="preserve">
Input email address</t>
        </r>
      </text>
    </comment>
    <comment ref="B18" authorId="0" shapeId="0" xr:uid="{BC3D6B62-4009-4A84-B19F-D11E45AD878D}">
      <text>
        <r>
          <rPr>
            <b/>
            <sz val="9"/>
            <color indexed="81"/>
            <rFont val="Tahoma"/>
            <family val="2"/>
          </rPr>
          <t>Kip, Katherine:</t>
        </r>
        <r>
          <rPr>
            <sz val="9"/>
            <color indexed="81"/>
            <rFont val="Tahoma"/>
            <family val="2"/>
          </rPr>
          <t xml:space="preserve">
this is to ensure that your reconciliation's starting point agrees with information from the CGO.  If any differences in funds are noted, please contact the acfr@cgo.sc.gov</t>
        </r>
      </text>
    </comment>
    <comment ref="B19" authorId="0" shapeId="0" xr:uid="{CEB4996B-585B-49A3-9CAE-859A7BE58B18}">
      <text>
        <r>
          <rPr>
            <b/>
            <sz val="9"/>
            <color indexed="81"/>
            <rFont val="Tahoma"/>
            <family val="2"/>
          </rPr>
          <t>Kip, Katherine:</t>
        </r>
        <r>
          <rPr>
            <sz val="9"/>
            <color indexed="81"/>
            <rFont val="Tahoma"/>
            <family val="2"/>
          </rPr>
          <t xml:space="preserve">
this provides to the CGO a reconciliation of amounts per the CGO of cash and investments held by the STO (pooled cash) to the final balance presented in your note disclosures for pooled cash held for your entity within the State Treasury. Any differences must be noted in the column "+/- Auditor Confirmed Timing Adjustments to Treasurer Cash".</t>
        </r>
      </text>
    </comment>
    <comment ref="B20" authorId="0" shapeId="0" xr:uid="{410FAABD-D88F-47FD-9B03-EB4A4701D0F7}">
      <text>
        <r>
          <rPr>
            <b/>
            <sz val="9"/>
            <color indexed="81"/>
            <rFont val="Tahoma"/>
            <family val="2"/>
          </rPr>
          <t>Kip, Katherine:</t>
        </r>
        <r>
          <rPr>
            <sz val="9"/>
            <color indexed="81"/>
            <rFont val="Tahoma"/>
            <family val="2"/>
          </rPr>
          <t xml:space="preserve">
Cash held by your entity disclosed on this tab must agree to amounts disclosed in the notes of your AFS</t>
        </r>
      </text>
    </comment>
    <comment ref="B21" authorId="0" shapeId="0" xr:uid="{2B315B5A-9FEB-48E7-9A1D-A7B8C0769F12}">
      <text>
        <r>
          <rPr>
            <b/>
            <sz val="9"/>
            <color indexed="81"/>
            <rFont val="Tahoma"/>
            <family val="2"/>
          </rPr>
          <t>Kip, Katherine:</t>
        </r>
        <r>
          <rPr>
            <sz val="9"/>
            <color indexed="81"/>
            <rFont val="Tahoma"/>
            <family val="2"/>
          </rPr>
          <t xml:space="preserve">
FMV of investments disclosed on this tab must agree to investments disclosed in the notes of your AFS</t>
        </r>
      </text>
    </comment>
    <comment ref="B22" authorId="0" shapeId="0" xr:uid="{1864E8E7-1209-47A3-B6FC-706D49BA7C45}">
      <text>
        <r>
          <rPr>
            <b/>
            <sz val="9"/>
            <color indexed="81"/>
            <rFont val="Tahoma"/>
            <family val="2"/>
          </rPr>
          <t>Kip, Katherine:</t>
        </r>
        <r>
          <rPr>
            <sz val="9"/>
            <color indexed="81"/>
            <rFont val="Tahoma"/>
            <family val="2"/>
          </rPr>
          <t xml:space="preserve">
Amounts disclosed in this reconciliation must agree back to the total of cash and investments disclosed on the statement of net position</t>
        </r>
      </text>
    </comment>
    <comment ref="B25" authorId="0" shapeId="0" xr:uid="{DCD95197-59BB-43F6-BADD-C1C6861BCD93}">
      <text>
        <r>
          <rPr>
            <b/>
            <sz val="9"/>
            <color indexed="81"/>
            <rFont val="Tahoma"/>
            <family val="2"/>
          </rPr>
          <t>Kip, Katherine:</t>
        </r>
        <r>
          <rPr>
            <sz val="9"/>
            <color indexed="81"/>
            <rFont val="Tahoma"/>
            <family val="2"/>
          </rPr>
          <t xml:space="preserve">
The CGO must make a note disclosure of custodial credit risk for the cash held by your entity (distinct from the STO). The components of custodial credit risk must tie back in total to cash held by your entity.</t>
        </r>
      </text>
    </comment>
    <comment ref="B26" authorId="0" shapeId="0" xr:uid="{18AC7FBC-60BF-46BF-BB94-F569E9909FA9}">
      <text>
        <r>
          <rPr>
            <b/>
            <sz val="9"/>
            <color indexed="81"/>
            <rFont val="Tahoma"/>
            <family val="2"/>
          </rPr>
          <t>Kip, Katherine:</t>
        </r>
        <r>
          <rPr>
            <sz val="9"/>
            <color indexed="81"/>
            <rFont val="Tahoma"/>
            <family val="2"/>
          </rPr>
          <t xml:space="preserve">
The CGO must make a note disclosure of custodial credit risk for the cash held by your entity (distinct from the STO). The components of custodial credit risk must tie back in total to cash held by your entity.</t>
        </r>
      </text>
    </comment>
    <comment ref="B29" authorId="0" shapeId="0" xr:uid="{2D16D86B-AC8E-45B1-9162-3418ECBD1D0B}">
      <text>
        <r>
          <rPr>
            <b/>
            <sz val="9"/>
            <color indexed="81"/>
            <rFont val="Tahoma"/>
            <family val="2"/>
          </rPr>
          <t>Kip, Katherine:</t>
        </r>
        <r>
          <rPr>
            <sz val="9"/>
            <color indexed="81"/>
            <rFont val="Tahoma"/>
            <family val="2"/>
          </rPr>
          <t xml:space="preserve">
To insure the breakout of investments between traditional investments and investments held at NAV agree to "Total FMV of Investments (Including NAV)"</t>
        </r>
      </text>
    </comment>
    <comment ref="B30" authorId="0" shapeId="0" xr:uid="{75F895A6-43DA-4B86-A21F-B2AECC890E82}">
      <text>
        <r>
          <rPr>
            <b/>
            <sz val="9"/>
            <color indexed="81"/>
            <rFont val="Tahoma"/>
            <family val="2"/>
          </rPr>
          <t>Kip, Katherine:</t>
        </r>
        <r>
          <rPr>
            <sz val="9"/>
            <color indexed="81"/>
            <rFont val="Tahoma"/>
            <family val="2"/>
          </rPr>
          <t xml:space="preserve">
If amount is not zero, the total of the individual categories for Investment Type Disclosure do not agree to the stated total in column "Total FMV of Investments (Including NAV)"</t>
        </r>
      </text>
    </comment>
    <comment ref="B31" authorId="0" shapeId="0" xr:uid="{5FF33210-646E-4E38-AAA7-5A164C6F0D75}">
      <text>
        <r>
          <rPr>
            <b/>
            <sz val="9"/>
            <color indexed="81"/>
            <rFont val="Tahoma"/>
            <family val="2"/>
          </rPr>
          <t>Kip, Katherine:</t>
        </r>
        <r>
          <rPr>
            <sz val="9"/>
            <color indexed="81"/>
            <rFont val="Tahoma"/>
            <family val="2"/>
          </rPr>
          <t xml:space="preserve">
If amount is not zero, the total of the individual categories for Fair Value levels Disclosure do not agree to the stated total in column "Total FMV of Investments (Including NAV)"</t>
        </r>
      </text>
    </comment>
    <comment ref="B32" authorId="0" shapeId="0" xr:uid="{82AF6426-165B-45ED-A425-08AA2F72D5C5}">
      <text>
        <r>
          <rPr>
            <b/>
            <sz val="9"/>
            <color indexed="81"/>
            <rFont val="Tahoma"/>
            <family val="2"/>
          </rPr>
          <t>Kip, Katherine:</t>
        </r>
        <r>
          <rPr>
            <sz val="9"/>
            <color indexed="81"/>
            <rFont val="Tahoma"/>
            <family val="2"/>
          </rPr>
          <t xml:space="preserve">
If amount is not zero, the total of the individual categories for Credit Risk Disclosure do not agree to the stated total in column "Total FMV of Investments (Including NAV)"</t>
        </r>
      </text>
    </comment>
    <comment ref="B33" authorId="0" shapeId="0" xr:uid="{43272D6A-5A9F-44A7-8ECE-BF96EE457C28}">
      <text>
        <r>
          <rPr>
            <b/>
            <sz val="9"/>
            <color indexed="81"/>
            <rFont val="Tahoma"/>
            <family val="2"/>
          </rPr>
          <t>Kip, Katherine:</t>
        </r>
        <r>
          <rPr>
            <sz val="9"/>
            <color indexed="81"/>
            <rFont val="Tahoma"/>
            <family val="2"/>
          </rPr>
          <t xml:space="preserve">
If amount is not zero, the total of the individual categories for investment maturities do not agree to the stated total in column "Total FMV of Investments (Including NAV)"</t>
        </r>
      </text>
    </comment>
    <comment ref="B34" authorId="0" shapeId="0" xr:uid="{21E1E12D-F6D1-49B0-BFE0-E090A3C13884}">
      <text>
        <r>
          <rPr>
            <b/>
            <sz val="9"/>
            <color indexed="81"/>
            <rFont val="Tahoma"/>
            <family val="2"/>
          </rPr>
          <t>Kip, Katherine:</t>
        </r>
        <r>
          <rPr>
            <sz val="9"/>
            <color indexed="81"/>
            <rFont val="Tahoma"/>
            <family val="2"/>
          </rPr>
          <t xml:space="preserve">
If amount is not zero, the total of the individual categories for custodial credit risk do not agree to the stated total in column "Total FMV of Investments (Including NAV)"</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Kip, Katherine</author>
  </authors>
  <commentList>
    <comment ref="C10" authorId="0" shapeId="0" xr:uid="{7B55A0B4-F8EF-4F96-8A4A-7F7CB76F4CFF}">
      <text>
        <r>
          <rPr>
            <b/>
            <sz val="9"/>
            <color indexed="81"/>
            <rFont val="Tahoma"/>
            <family val="2"/>
          </rPr>
          <t>Kip, Katherine:</t>
        </r>
        <r>
          <rPr>
            <sz val="9"/>
            <color indexed="81"/>
            <rFont val="Tahoma"/>
            <family val="2"/>
          </rPr>
          <t xml:space="preserve">
This should agree exactly to the confirmation provided by the STO and should included the FMV adjustment to investments for correct reporting.</t>
        </r>
      </text>
    </comment>
    <comment ref="D10" authorId="0" shapeId="0" xr:uid="{F10E70A4-4CAA-40F2-A97E-9354C0D4F029}">
      <text>
        <r>
          <rPr>
            <b/>
            <sz val="9"/>
            <color indexed="81"/>
            <rFont val="Tahoma"/>
            <family val="2"/>
          </rPr>
          <t>Kip, Katherine:</t>
        </r>
        <r>
          <rPr>
            <sz val="9"/>
            <color indexed="81"/>
            <rFont val="Tahoma"/>
            <family val="2"/>
          </rPr>
          <t xml:space="preserve">
This should agree exactly to the confirmation provided by the STO</t>
        </r>
      </text>
    </comment>
    <comment ref="E10" authorId="0" shapeId="0" xr:uid="{4A1546A2-FAAC-4D3A-A66C-49F8A226A202}">
      <text>
        <r>
          <rPr>
            <b/>
            <sz val="9"/>
            <color indexed="81"/>
            <rFont val="Tahoma"/>
            <family val="2"/>
          </rPr>
          <t>Kip, Katherine:</t>
        </r>
        <r>
          <rPr>
            <sz val="9"/>
            <color indexed="81"/>
            <rFont val="Tahoma"/>
            <family val="2"/>
          </rPr>
          <t xml:space="preserve">
This should agree exactly to the confirmation provided by the STO</t>
        </r>
      </text>
    </comment>
    <comment ref="G10" authorId="0" shapeId="0" xr:uid="{6EA48825-ABDC-4B80-BF69-F38ECCF5A422}">
      <text>
        <r>
          <rPr>
            <b/>
            <sz val="9"/>
            <color indexed="81"/>
            <rFont val="Tahoma"/>
            <family val="2"/>
          </rPr>
          <t xml:space="preserve">Kip, Katherine:
</t>
        </r>
        <r>
          <rPr>
            <sz val="9"/>
            <color indexed="81"/>
            <rFont val="Tahoma"/>
            <family val="2"/>
          </rPr>
          <t>Receivables/Payables in transit, adjustments to STO confirmed cash.</t>
        </r>
      </text>
    </comment>
    <comment ref="H10" authorId="0" shapeId="0" xr:uid="{9D88E6DF-D7EB-4CEC-8CC7-6E5F083C7423}">
      <text>
        <r>
          <rPr>
            <b/>
            <sz val="9"/>
            <color indexed="81"/>
            <rFont val="Tahoma"/>
            <family val="2"/>
          </rPr>
          <t>Kip, Katherine:</t>
        </r>
        <r>
          <rPr>
            <sz val="9"/>
            <color indexed="81"/>
            <rFont val="Tahoma"/>
            <family val="2"/>
          </rPr>
          <t xml:space="preserve">
TOTAL amount should agree to total cash held by the STO disclosed in AFS notes.
</t>
        </r>
      </text>
    </comment>
    <comment ref="K10" authorId="0" shapeId="0" xr:uid="{B908BA0C-9B0C-415A-B024-B4AF5ACB11EF}">
      <text>
        <r>
          <rPr>
            <b/>
            <sz val="9"/>
            <color indexed="81"/>
            <rFont val="Tahoma"/>
            <family val="2"/>
          </rPr>
          <t>Kip, Katherine:</t>
        </r>
        <r>
          <rPr>
            <sz val="9"/>
            <color indexed="81"/>
            <rFont val="Tahoma"/>
            <family val="2"/>
          </rPr>
          <t xml:space="preserve">
On the Cash Disclosure tab, please breakout the custodial credit risk.  Total broken out on that tab must agree to total presented on this sheet.</t>
        </r>
      </text>
    </comment>
    <comment ref="L10" authorId="0" shapeId="0" xr:uid="{C44DE475-32C6-4AFA-94F4-833A8A4B3C55}">
      <text>
        <r>
          <rPr>
            <b/>
            <sz val="9"/>
            <color indexed="81"/>
            <rFont val="Tahoma"/>
            <family val="2"/>
          </rPr>
          <t>Kip, Katherine:</t>
        </r>
        <r>
          <rPr>
            <sz val="9"/>
            <color indexed="81"/>
            <rFont val="Tahoma"/>
            <family val="2"/>
          </rPr>
          <t xml:space="preserve">
FMV of investments held by entity, this includes investments captured as cash equivalents on statement of net position</t>
        </r>
      </text>
    </comment>
    <comment ref="P10" authorId="0" shapeId="0" xr:uid="{305565A7-B2BF-4CBA-911B-D4E72C3EAC6B}">
      <text>
        <r>
          <rPr>
            <b/>
            <sz val="9"/>
            <color indexed="81"/>
            <rFont val="Tahoma"/>
            <family val="2"/>
          </rPr>
          <t>Kip, Katherine:</t>
        </r>
        <r>
          <rPr>
            <sz val="9"/>
            <color indexed="81"/>
            <rFont val="Tahoma"/>
            <family val="2"/>
          </rPr>
          <t xml:space="preserve">
There should be no variance.  The total cash and investments should reconcile per worksheet to the face of the Statement of Net Position.</t>
        </r>
      </text>
    </comment>
    <comment ref="K11" authorId="0" shapeId="0" xr:uid="{0F616F3F-D982-4A69-8295-522A48FB0DCA}">
      <text>
        <r>
          <rPr>
            <b/>
            <sz val="9"/>
            <color indexed="81"/>
            <rFont val="Tahoma"/>
            <family val="2"/>
          </rPr>
          <t>Kip, Katherine:</t>
        </r>
        <r>
          <rPr>
            <sz val="9"/>
            <color indexed="81"/>
            <rFont val="Tahoma"/>
            <family val="2"/>
          </rPr>
          <t xml:space="preserve">
total amount here must agree to the sum of the breakout of collateral risk on tab "Cash Disclosure"</t>
        </r>
      </text>
    </comment>
    <comment ref="L11" authorId="0" shapeId="0" xr:uid="{C8C0C9D0-EEDD-424A-8229-7F3DFB5BB00E}">
      <text>
        <r>
          <rPr>
            <b/>
            <sz val="9"/>
            <color indexed="81"/>
            <rFont val="Tahoma"/>
            <family val="2"/>
          </rPr>
          <t>Kip, Katherine:</t>
        </r>
        <r>
          <rPr>
            <sz val="9"/>
            <color indexed="81"/>
            <rFont val="Tahoma"/>
            <family val="2"/>
          </rPr>
          <t xml:space="preserve">
total here must agree to the sum total of investment types on the tab "Investment Disclosure"</t>
        </r>
      </text>
    </comment>
    <comment ref="O11" authorId="0" shapeId="0" xr:uid="{B0D37647-5793-45EB-B30E-7672F4FCB8FE}">
      <text>
        <r>
          <rPr>
            <b/>
            <sz val="9"/>
            <color indexed="81"/>
            <rFont val="Tahoma"/>
            <family val="2"/>
          </rPr>
          <t>Input total balance of cash, investments, restricted cash and restricted investments as reported on Statement of Net Position</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Kip, Katherine</author>
  </authors>
  <commentList>
    <comment ref="C1" authorId="0" shapeId="0" xr:uid="{67E08762-602C-4802-89A3-4DD44BFEF0D3}">
      <text>
        <r>
          <rPr>
            <b/>
            <sz val="9"/>
            <color indexed="81"/>
            <rFont val="Tahoma"/>
            <family val="2"/>
          </rPr>
          <t>Kip, Katherine:</t>
        </r>
        <r>
          <rPr>
            <sz val="9"/>
            <color indexed="81"/>
            <rFont val="Tahoma"/>
            <family val="2"/>
          </rPr>
          <t xml:space="preserve">
Select your entity of the "Signature Page" tab to autopopulate
</t>
        </r>
      </text>
    </comment>
    <comment ref="C4" authorId="0" shapeId="0" xr:uid="{E081960E-1FA4-4BCE-BE30-45D1680E25EC}">
      <text>
        <r>
          <rPr>
            <b/>
            <sz val="9"/>
            <color indexed="81"/>
            <rFont val="Tahoma"/>
            <family val="2"/>
          </rPr>
          <t>Kip, Katherine:</t>
        </r>
        <r>
          <rPr>
            <sz val="9"/>
            <color indexed="81"/>
            <rFont val="Tahoma"/>
            <family val="2"/>
          </rPr>
          <t xml:space="preserve">
Portion of Cash Held by entity that is FDIC insured or otherwise fully insured.</t>
        </r>
      </text>
    </comment>
    <comment ref="D4" authorId="0" shapeId="0" xr:uid="{1A5D2361-390F-4252-B2E3-4220817DC745}">
      <text>
        <r>
          <rPr>
            <b/>
            <sz val="9"/>
            <color indexed="81"/>
            <rFont val="Tahoma"/>
            <family val="2"/>
          </rPr>
          <t>Kip, Katherine:</t>
        </r>
        <r>
          <rPr>
            <sz val="9"/>
            <color indexed="81"/>
            <rFont val="Tahoma"/>
            <family val="2"/>
          </rPr>
          <t xml:space="preserve">
Portion of Cash Held by Entity that is uninsured but collaterlized, but the collateral is held by the pledging financial institution itself.
</t>
        </r>
      </text>
    </comment>
    <comment ref="E4" authorId="0" shapeId="0" xr:uid="{0B82096A-A18A-4591-ADDA-CDE8256DA7D9}">
      <text>
        <r>
          <rPr>
            <b/>
            <sz val="9"/>
            <color indexed="81"/>
            <rFont val="Tahoma"/>
            <family val="2"/>
          </rPr>
          <t>Kip, Katherine:</t>
        </r>
        <r>
          <rPr>
            <sz val="9"/>
            <color indexed="81"/>
            <rFont val="Tahoma"/>
            <family val="2"/>
          </rPr>
          <t xml:space="preserve">
Portion of Cash Held by Entity is collaterlized and the collateral is held by either the financial institution trust department or agent, but the collateral is not held in the name of the depositor government.
</t>
        </r>
      </text>
    </comment>
    <comment ref="F4" authorId="0" shapeId="0" xr:uid="{024B544E-F0FD-4A79-906C-8E32D01F0673}">
      <text>
        <r>
          <rPr>
            <b/>
            <sz val="9"/>
            <color indexed="81"/>
            <rFont val="Tahoma"/>
            <family val="2"/>
          </rPr>
          <t>Kip, Katherine:</t>
        </r>
        <r>
          <rPr>
            <sz val="9"/>
            <color indexed="81"/>
            <rFont val="Tahoma"/>
            <family val="2"/>
          </rPr>
          <t xml:space="preserve">
Portion of Cash held by Entity that is not collaterlized, not insured.
</t>
        </r>
      </text>
    </comment>
    <comment ref="G4" authorId="0" shapeId="0" xr:uid="{1A13D281-2E55-4894-BE38-37958006000E}">
      <text>
        <r>
          <rPr>
            <b/>
            <sz val="9"/>
            <color indexed="81"/>
            <rFont val="Tahoma"/>
            <family val="2"/>
          </rPr>
          <t>Kip, Katherine:</t>
        </r>
        <r>
          <rPr>
            <sz val="9"/>
            <color indexed="81"/>
            <rFont val="Tahoma"/>
            <family val="2"/>
          </rPr>
          <t xml:space="preserve">
There should be no variance.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Kip, Katherine</author>
  </authors>
  <commentList>
    <comment ref="M2" authorId="0" shapeId="0" xr:uid="{82DCDC7C-2AE3-4B12-BC3C-13DE881CD8FB}">
      <text>
        <r>
          <rPr>
            <b/>
            <sz val="9"/>
            <color indexed="81"/>
            <rFont val="Tahoma"/>
            <family val="2"/>
          </rPr>
          <t>Kip, Katherine:</t>
        </r>
        <r>
          <rPr>
            <sz val="9"/>
            <color indexed="81"/>
            <rFont val="Tahoma"/>
            <family val="2"/>
          </rPr>
          <t xml:space="preserve">
CREDIT RISK-Risk of default or decline in security value due to conditions outside investors control. See tab "Credit Risk Overview" for further detail and ratings equivalents amount institutions.
</t>
        </r>
      </text>
    </comment>
    <comment ref="AF2" authorId="0" shapeId="0" xr:uid="{6C15E3F0-3935-4301-AAAB-AD892B2C341F}">
      <text>
        <r>
          <rPr>
            <b/>
            <sz val="9"/>
            <color indexed="81"/>
            <rFont val="Tahoma"/>
            <family val="2"/>
          </rPr>
          <t xml:space="preserve">Kip, Katherine
</t>
        </r>
        <r>
          <rPr>
            <sz val="9"/>
            <color indexed="81"/>
            <rFont val="Tahoma"/>
            <family val="2"/>
          </rPr>
          <t>Risk that, in the event of the failure of the counterparty, the Entity will not be able to recover the value of its investments or collateral securities that are in the possession of an outside party.</t>
        </r>
      </text>
    </comment>
    <comment ref="D3" authorId="0" shapeId="0" xr:uid="{54C65846-0979-4DAB-982E-0D64B322A498}">
      <text>
        <r>
          <rPr>
            <b/>
            <sz val="9"/>
            <color indexed="81"/>
            <rFont val="Tahoma"/>
            <family val="2"/>
          </rPr>
          <t>Kip, Katherine:</t>
        </r>
        <r>
          <rPr>
            <sz val="9"/>
            <color indexed="81"/>
            <rFont val="Tahoma"/>
            <family val="2"/>
          </rPr>
          <t xml:space="preserve">
Investments valued at NAV that are redeemable at the Balance Sheet date are considered level 2. Investments valued at NAV that can never be redeemed are considered Level 3. However, investments valued at NAV that are not redeemable at the Balance Sheet date but are redeemable at some point required professional judgment to determine proper presentation. </t>
        </r>
      </text>
    </comment>
    <comment ref="H3" authorId="0" shapeId="0" xr:uid="{6BFB6F30-86CD-41F1-AB93-C42DCE27E64E}">
      <text>
        <r>
          <rPr>
            <b/>
            <sz val="9"/>
            <color indexed="81"/>
            <rFont val="Tahoma"/>
            <family val="2"/>
          </rPr>
          <t>Kip, Katherine:</t>
        </r>
        <r>
          <rPr>
            <sz val="9"/>
            <color indexed="81"/>
            <rFont val="Tahoma"/>
            <family val="2"/>
          </rPr>
          <t xml:space="preserve">
Quoted prices in active markets for identical assets or liabilities.</t>
        </r>
      </text>
    </comment>
    <comment ref="I3" authorId="0" shapeId="0" xr:uid="{5D8CBE53-A02F-4CEC-B9E9-C921DA189E72}">
      <text>
        <r>
          <rPr>
            <b/>
            <sz val="9"/>
            <color indexed="81"/>
            <rFont val="Tahoma"/>
            <family val="2"/>
          </rPr>
          <t>Kip, Katherine:</t>
        </r>
        <r>
          <rPr>
            <sz val="9"/>
            <color indexed="81"/>
            <rFont val="Tahoma"/>
            <family val="2"/>
          </rPr>
          <t xml:space="preserve">
Valuation based on market observables. An identical asset may not exist or the market may be less active or a quoted market price is unavailable</t>
        </r>
      </text>
    </comment>
    <comment ref="J3" authorId="0" shapeId="0" xr:uid="{468AE1D0-9435-4BA5-ACC9-56D01ECEBB40}">
      <text>
        <r>
          <rPr>
            <b/>
            <sz val="9"/>
            <color indexed="81"/>
            <rFont val="Tahoma"/>
            <family val="2"/>
          </rPr>
          <t>Kip, Katherine:</t>
        </r>
        <r>
          <rPr>
            <sz val="9"/>
            <color indexed="81"/>
            <rFont val="Tahoma"/>
            <family val="2"/>
          </rPr>
          <t xml:space="preserve">
Unobservable valuation used when level 1 and level 2 inputs are not available.</t>
        </r>
      </text>
    </comment>
    <comment ref="AF3" authorId="0" shapeId="0" xr:uid="{4900C4FC-9503-4CBC-83BB-4A1CF1175770}">
      <text>
        <r>
          <rPr>
            <b/>
            <sz val="9"/>
            <color indexed="81"/>
            <rFont val="Tahoma"/>
            <family val="2"/>
          </rPr>
          <t>Kip, Katherine:</t>
        </r>
        <r>
          <rPr>
            <sz val="9"/>
            <color indexed="81"/>
            <rFont val="Tahoma"/>
            <family val="2"/>
          </rPr>
          <t xml:space="preserve">
 investments that are insured or registered or for which the securities are held by the State or its agent in the State's name</t>
        </r>
      </text>
    </comment>
    <comment ref="AG3" authorId="0" shapeId="0" xr:uid="{89C83900-A729-4964-9EAD-29D3110D39E6}">
      <text>
        <r>
          <rPr>
            <b/>
            <sz val="9"/>
            <color indexed="81"/>
            <rFont val="Tahoma"/>
            <family val="2"/>
          </rPr>
          <t>Kip, Katherine:</t>
        </r>
        <r>
          <rPr>
            <sz val="9"/>
            <color indexed="81"/>
            <rFont val="Tahoma"/>
            <family val="2"/>
          </rPr>
          <t xml:space="preserve">
</t>
        </r>
      </text>
    </comment>
    <comment ref="AH3" authorId="0" shapeId="0" xr:uid="{B07CAB05-8264-4F21-9008-2549A40E7EC7}">
      <text>
        <r>
          <rPr>
            <b/>
            <sz val="9"/>
            <color indexed="81"/>
            <rFont val="Tahoma"/>
            <family val="2"/>
          </rPr>
          <t>Kip, Katherine:</t>
        </r>
        <r>
          <rPr>
            <sz val="9"/>
            <color indexed="81"/>
            <rFont val="Tahoma"/>
            <family val="2"/>
          </rPr>
          <t xml:space="preserve">
uninsured and unregistered investments for which the securities are held by the counterparty, or by its trust department or agent but not in the State's name.
</t>
        </r>
      </text>
    </comment>
  </commentList>
</comments>
</file>

<file path=xl/sharedStrings.xml><?xml version="1.0" encoding="utf-8"?>
<sst xmlns="http://schemas.openxmlformats.org/spreadsheetml/2006/main" count="1456" uniqueCount="658">
  <si>
    <t>STATE OF SOUTH CAROLINA</t>
  </si>
  <si>
    <t>D-Interfund</t>
  </si>
  <si>
    <t>Total</t>
  </si>
  <si>
    <t>ASSETS</t>
  </si>
  <si>
    <t>Current Assets:</t>
  </si>
  <si>
    <t>Cash &amp; Cash Equivalents</t>
  </si>
  <si>
    <t>Investments - Short-term</t>
  </si>
  <si>
    <t>Receivables - Current (net):</t>
  </si>
  <si>
    <t>Accrued Interest Receivable on Investments</t>
  </si>
  <si>
    <t>Due From Federal Government</t>
  </si>
  <si>
    <t>Due From Grantors (Other)</t>
  </si>
  <si>
    <t>Due from other state agencies</t>
  </si>
  <si>
    <t>Due from primary government</t>
  </si>
  <si>
    <t>Due from component units</t>
  </si>
  <si>
    <t>Inventories</t>
  </si>
  <si>
    <t>Prepaid Items - Current</t>
  </si>
  <si>
    <t xml:space="preserve"> </t>
  </si>
  <si>
    <t>Restricted assets - Current:</t>
  </si>
  <si>
    <t xml:space="preserve">Other Assets - Current </t>
  </si>
  <si>
    <t>Noncurrent Assets:</t>
  </si>
  <si>
    <t>Investments - Long-term</t>
  </si>
  <si>
    <t>Receivables - Noncurrent (net):</t>
  </si>
  <si>
    <t>Advances to Other Funds in These Financial Statements</t>
  </si>
  <si>
    <t>Unamortized Debt Expense</t>
  </si>
  <si>
    <t>Restricted assets - Noncurrent:</t>
  </si>
  <si>
    <t>1506020000</t>
  </si>
  <si>
    <t>1506060000</t>
  </si>
  <si>
    <t>1506040000</t>
  </si>
  <si>
    <t>1506041000</t>
  </si>
  <si>
    <t>Prepaid Items - Noncurrent</t>
  </si>
  <si>
    <t>Capital Assets:</t>
  </si>
  <si>
    <t>Other Assets - Noncurrent</t>
  </si>
  <si>
    <t>LIABILITIES</t>
  </si>
  <si>
    <t>Current Liabilities:</t>
  </si>
  <si>
    <t xml:space="preserve">Accounts Payable </t>
  </si>
  <si>
    <t>Accrued Liabilities - Current</t>
  </si>
  <si>
    <t>Accrued Salaries &amp; Related Payroll Expenses</t>
  </si>
  <si>
    <t>Due to other state agencies</t>
  </si>
  <si>
    <t>Due to primary government</t>
  </si>
  <si>
    <t>Due to component units</t>
  </si>
  <si>
    <t>Retainages Payable - Current</t>
  </si>
  <si>
    <t>Accrued Interest Payable - Current</t>
  </si>
  <si>
    <t>Judgments and Contingencies - Current</t>
  </si>
  <si>
    <t>Arbitrage Rebates Payable - Current</t>
  </si>
  <si>
    <t>Deferred Revenues - Current</t>
  </si>
  <si>
    <t>Students' Deposits</t>
  </si>
  <si>
    <t>Liabilities Payable from Restricted Assets</t>
  </si>
  <si>
    <t>Amounts Held in Custody for Others</t>
  </si>
  <si>
    <t>Interfund Payable</t>
  </si>
  <si>
    <t>Energy Office - Interfund Note payable</t>
  </si>
  <si>
    <t>General Obligation Bonds Payable - Current</t>
  </si>
  <si>
    <t>Revenue Bonds Payable - Current</t>
  </si>
  <si>
    <t>Revenue Bonds Anticipation Notes Payable - Current</t>
  </si>
  <si>
    <t>General Obligation Bond Anticipation Notes Payable - Current</t>
  </si>
  <si>
    <t>Loans and Notes Payable - Current</t>
  </si>
  <si>
    <t>Capital Leases Payable - Current</t>
  </si>
  <si>
    <t>Certificates of Participation - Current</t>
  </si>
  <si>
    <t>Accrued Compensated Absences - Current</t>
  </si>
  <si>
    <t>Other Current Liabilities</t>
  </si>
  <si>
    <t>Noncurrent Liabilities:</t>
  </si>
  <si>
    <t>Accrued Liabilities - Noncurrent</t>
  </si>
  <si>
    <t>Retainages Payable - Noncurrent</t>
  </si>
  <si>
    <t>Accrued Interest Payable - Noncurrent</t>
  </si>
  <si>
    <t>Judgments and Contingencies - Noncurrent</t>
  </si>
  <si>
    <t>Perkins Loan Program - Federal Liability</t>
  </si>
  <si>
    <t>Arbitrage Payable - Noncurrent</t>
  </si>
  <si>
    <t>Deferred Revenues - Noncurrent</t>
  </si>
  <si>
    <t>Advances from Other Funds in These Financial Statements</t>
  </si>
  <si>
    <t>General Obligation Bonds Payable - Noncurrent</t>
  </si>
  <si>
    <t>Revenue Bonds Payable - Noncurrent</t>
  </si>
  <si>
    <t>Revenue Bonds Anticipation Notes Payable - Noncurrent</t>
  </si>
  <si>
    <t>General Obligation Bond Anticipation Notes Payable - Noncurrent</t>
  </si>
  <si>
    <t>Loans and Notes Payable - Noncurrent</t>
  </si>
  <si>
    <t>Capital Leases Payable - Noncurrent</t>
  </si>
  <si>
    <t>Certificates of Participation - Noncurrent</t>
  </si>
  <si>
    <t>Accrued Compensated Absences - Long-term</t>
  </si>
  <si>
    <t xml:space="preserve">Other Noncurrent Liabilities </t>
  </si>
  <si>
    <t>Restricted:</t>
  </si>
  <si>
    <t>Unrestricted</t>
  </si>
  <si>
    <t>Reconciliation of Invested in Capital Assets, net of Related Debt</t>
  </si>
  <si>
    <t>Summation of Capital assets</t>
  </si>
  <si>
    <t>Summation of Debt outstanding</t>
  </si>
  <si>
    <t>Reduced by Debt not related to Capital Assets: List presentation above separately</t>
  </si>
  <si>
    <t>From reconciliation</t>
  </si>
  <si>
    <t>Check figure</t>
  </si>
  <si>
    <t>Check figure: Cash &amp; Cash Equivalents - Year End on SCF = 0</t>
  </si>
  <si>
    <t>Operating Revenues:</t>
  </si>
  <si>
    <t>4502000190</t>
  </si>
  <si>
    <t>Charges for Services, net</t>
  </si>
  <si>
    <t>4505000290</t>
  </si>
  <si>
    <t>Investment Earnings - Operating Revenue</t>
  </si>
  <si>
    <t>4505000190</t>
  </si>
  <si>
    <t>Other Interest Income - Operating Revenue</t>
  </si>
  <si>
    <t>4502310190</t>
  </si>
  <si>
    <t>Operating Revenues Pledged for Revenue Bonds, net</t>
  </si>
  <si>
    <t>4501450190</t>
  </si>
  <si>
    <t>Federal Operating Grants and Contracts</t>
  </si>
  <si>
    <t>4501600190</t>
  </si>
  <si>
    <t>State Operating Grants and Contracts</t>
  </si>
  <si>
    <t>4501700190</t>
  </si>
  <si>
    <t>Local/Private Operating Grants and Contracts</t>
  </si>
  <si>
    <t>4502050290</t>
  </si>
  <si>
    <t>Other Operating Revenues, net</t>
  </si>
  <si>
    <t>Total Operating Revenues</t>
  </si>
  <si>
    <t>Operating Expenses:</t>
  </si>
  <si>
    <t>5520002000</t>
  </si>
  <si>
    <t>General Operations and Administration</t>
  </si>
  <si>
    <t>5520602000</t>
  </si>
  <si>
    <t>Depreciation Expense</t>
  </si>
  <si>
    <t>5520702000</t>
  </si>
  <si>
    <t>Amortization Expense</t>
  </si>
  <si>
    <t>5520452000</t>
  </si>
  <si>
    <t>Scholarships and Fellowships</t>
  </si>
  <si>
    <t>5520392000</t>
  </si>
  <si>
    <t>Other Operating Expenses</t>
  </si>
  <si>
    <t xml:space="preserve">Total Operating Expenses </t>
  </si>
  <si>
    <t>Operating Income (Loss)</t>
  </si>
  <si>
    <t>Nonoperating Revenues (Expenses):</t>
  </si>
  <si>
    <t>4509910991</t>
  </si>
  <si>
    <t>State Appropriations</t>
  </si>
  <si>
    <t>4505600290</t>
  </si>
  <si>
    <t>Federal and Local Government Appropriations</t>
  </si>
  <si>
    <t>4505490290</t>
  </si>
  <si>
    <t>Net Investment Income</t>
  </si>
  <si>
    <t>4504000290</t>
  </si>
  <si>
    <t>Contributions (Excluding Capital)</t>
  </si>
  <si>
    <t>4501500290</t>
  </si>
  <si>
    <t>Federal Grants and Contracts</t>
  </si>
  <si>
    <t>4501600290</t>
  </si>
  <si>
    <t>State Grants and Contracts</t>
  </si>
  <si>
    <t>4501750290</t>
  </si>
  <si>
    <t>Local/Private Grants and Contracts</t>
  </si>
  <si>
    <t>450720XXXX</t>
  </si>
  <si>
    <t>Gain (Loss) on Sale of Capital Assets</t>
  </si>
  <si>
    <t>4505990290</t>
  </si>
  <si>
    <t>Other Nonoperating Revenues, net</t>
  </si>
  <si>
    <t>5520752000</t>
  </si>
  <si>
    <t>Interest Expense</t>
  </si>
  <si>
    <t>5520802000</t>
  </si>
  <si>
    <t>Other Nonoperating Expenses, net</t>
  </si>
  <si>
    <t>Net Nonoperating Revenues (Expenses)</t>
  </si>
  <si>
    <t>Income Before Other Revenues, Expenses, Special and Extraordinary Items, and Transfers</t>
  </si>
  <si>
    <t>4507700390</t>
  </si>
  <si>
    <t>Federal Capital Grants and Contracts</t>
  </si>
  <si>
    <t>4507720772</t>
  </si>
  <si>
    <t>State Capital Appropriations</t>
  </si>
  <si>
    <t>Capital Improvement Bonds Proceeds</t>
  </si>
  <si>
    <t>Economic Development Bond Proceeds</t>
  </si>
  <si>
    <t>Research Infrastructure Bond Proceeds</t>
  </si>
  <si>
    <t>4507740390</t>
  </si>
  <si>
    <t xml:space="preserve">Local/Private Capital Grants and Contracts </t>
  </si>
  <si>
    <t>(Including Unrestricted Capital Contributions)</t>
  </si>
  <si>
    <t>4507760776</t>
  </si>
  <si>
    <t xml:space="preserve">Private Gifts for Endowment Purposes </t>
  </si>
  <si>
    <t>(Temporary and Permanent Endowments)</t>
  </si>
  <si>
    <t>4507250725</t>
  </si>
  <si>
    <t xml:space="preserve">Extraordinary Items </t>
  </si>
  <si>
    <t>4507450745</t>
  </si>
  <si>
    <t>Special Items</t>
  </si>
  <si>
    <t>Transfers In from Other Funds in These Financial Statements</t>
  </si>
  <si>
    <t>Transfers Out to Other Funds in These Financial Statements</t>
  </si>
  <si>
    <t>6200010001</t>
  </si>
  <si>
    <t>Transfers to State General Fund</t>
  </si>
  <si>
    <t>6100010002</t>
  </si>
  <si>
    <t>Transfers in from Other State Agencies</t>
  </si>
  <si>
    <t>6200010002</t>
  </si>
  <si>
    <t>Transfers out to Other State Agencies</t>
  </si>
  <si>
    <t>7000002000</t>
  </si>
  <si>
    <t>Prior Period Adjustments</t>
  </si>
  <si>
    <t>XXXXXXXXXX</t>
  </si>
  <si>
    <t>Other Differences</t>
  </si>
  <si>
    <t>Other</t>
  </si>
  <si>
    <t>Primary Institution</t>
  </si>
  <si>
    <t>Totals</t>
  </si>
  <si>
    <t>DEFERRED OUTFLOWS OF RESOURCES</t>
  </si>
  <si>
    <t>NET POSITION</t>
  </si>
  <si>
    <t>Net investment in capital assets</t>
  </si>
  <si>
    <t>Total Net Position</t>
  </si>
  <si>
    <t>Check figure: Assets + Deferred Outflows - Liabilities - Deferred Inflows= Net Position</t>
  </si>
  <si>
    <t>Change in Net Position</t>
  </si>
  <si>
    <t>Prior Year Ending Net Position</t>
  </si>
  <si>
    <t>Net Position, Beginning of Year (restated)</t>
  </si>
  <si>
    <t>Net Position, End of Year</t>
  </si>
  <si>
    <t>Check figure: Total Net Position - End of Year on SORECNA = 0</t>
  </si>
  <si>
    <t>Accumulated decrease in fair value of hedging derivatives</t>
  </si>
  <si>
    <t>DEFERRED INFLOWS OF RESOURCES</t>
  </si>
  <si>
    <t>Accumulated increase in fair value of hedging derivatives</t>
  </si>
  <si>
    <t>Due from other funds within these stand-alone financial stmts.</t>
  </si>
  <si>
    <t>Due from state agencies (primary government)</t>
  </si>
  <si>
    <t>Due from State of SC component units</t>
  </si>
  <si>
    <t>Advances to other funds within these stand-alone financial stmts.</t>
  </si>
  <si>
    <t>Due to other funds within these stand-alone financial stmts.</t>
  </si>
  <si>
    <t>Due to state agencies (primary government)</t>
  </si>
  <si>
    <t>Due to State of SC component units</t>
  </si>
  <si>
    <t>Advances from other funds within these stand-alone financial stmts.</t>
  </si>
  <si>
    <t>Advances from state agencies (primary government)</t>
  </si>
  <si>
    <t>Advances from B&amp;C Board Energy Office (primary government)</t>
  </si>
  <si>
    <t>Student Accounts Receivable</t>
  </si>
  <si>
    <t>Allowance for Uncollectible Student Accounts Receivable</t>
  </si>
  <si>
    <t>Patient Accounts Receivable</t>
  </si>
  <si>
    <t>Allowance for Uncollectible Patient Accounts Receivable</t>
  </si>
  <si>
    <t>Allowance for Contractual Adjustments</t>
  </si>
  <si>
    <t>Accounts Receivable (Miscellaneous)</t>
  </si>
  <si>
    <t>Allowance for Uncollectible Accounts Receivable</t>
  </si>
  <si>
    <t xml:space="preserve">Contributions Receivable </t>
  </si>
  <si>
    <t>Allowance for Uncollectible Contributions Receivable</t>
  </si>
  <si>
    <t xml:space="preserve">Loans and Notes Receivable </t>
  </si>
  <si>
    <t>Allowance for Uncollectible Loans and Notes Receivable</t>
  </si>
  <si>
    <t xml:space="preserve">Student Loan Receivable </t>
  </si>
  <si>
    <t>Allowance for Uncollectible Student Loan Receivable</t>
  </si>
  <si>
    <t xml:space="preserve">Cash &amp; Cash Equivalents </t>
  </si>
  <si>
    <t xml:space="preserve">Investments </t>
  </si>
  <si>
    <t xml:space="preserve">Student Loans Receivable </t>
  </si>
  <si>
    <t xml:space="preserve">Other </t>
  </si>
  <si>
    <t>Total Current Assets</t>
  </si>
  <si>
    <t xml:space="preserve">Accounts Receivable </t>
  </si>
  <si>
    <t>Student Loans Receivable (excludes Perkins)</t>
  </si>
  <si>
    <t>Receivable from Endowments</t>
  </si>
  <si>
    <t xml:space="preserve">Student Loans Receivable (includes Perkins) </t>
  </si>
  <si>
    <t>Allowance for Uncollectible Student Loans Receivable</t>
  </si>
  <si>
    <t>Land and Non-Depreciable Land Improvements</t>
  </si>
  <si>
    <t>Construction in Progress</t>
  </si>
  <si>
    <t>Non-depr. Works of Art &amp; Historical Treasures</t>
  </si>
  <si>
    <t>Depreciable Land Improvements</t>
  </si>
  <si>
    <t>Buildings &amp; Improvements</t>
  </si>
  <si>
    <t>Vehicles</t>
  </si>
  <si>
    <t>Machinery, Equipment &amp; Other</t>
  </si>
  <si>
    <t>Depr. Works of Art, Historical Treasures</t>
  </si>
  <si>
    <t>Intangible Assets</t>
  </si>
  <si>
    <t>Accum. Depr. - Land Improvements</t>
  </si>
  <si>
    <t>Accum. Depr. - Buildings &amp; Improvements</t>
  </si>
  <si>
    <t>Accum. Depr. - Vehicles</t>
  </si>
  <si>
    <t>Accum. Depr. - Machinery &amp; Equipment</t>
  </si>
  <si>
    <t>Accum. Depr. - Works of Art &amp; Historical Treasures</t>
  </si>
  <si>
    <t>Accum. Depr. - Intangible Assets</t>
  </si>
  <si>
    <t>Total Noncurrent Assets</t>
  </si>
  <si>
    <t>Total Assets</t>
  </si>
  <si>
    <t>Total deferred outflows of resources</t>
  </si>
  <si>
    <t>Total Current Liabilities</t>
  </si>
  <si>
    <t>Total Noncurrent Liabilities</t>
  </si>
  <si>
    <t>Total Liabilities</t>
  </si>
  <si>
    <t>Total deferred inflows of resources</t>
  </si>
  <si>
    <t>Nonexpendable For:</t>
  </si>
  <si>
    <t>Education</t>
  </si>
  <si>
    <t>Expendable For:</t>
  </si>
  <si>
    <t>Debt Service</t>
  </si>
  <si>
    <t>Capital Projects</t>
  </si>
  <si>
    <t>A Position</t>
  </si>
  <si>
    <t>B Activities</t>
  </si>
  <si>
    <t>4502000190:Operating Revenues::Charges for Services, net:</t>
  </si>
  <si>
    <t>4505000290:Operating Revenues::Investment Earnings - Operating Revenue:</t>
  </si>
  <si>
    <t>4505000190:Operating Revenues::Other Interest Income - Operating Revenue:</t>
  </si>
  <si>
    <t>4502310190:Operating Revenues::Operating Revenues Pledged for Revenue Bonds, net:</t>
  </si>
  <si>
    <t>4501450190:Operating Revenues::Federal Operating Grants and Contracts:</t>
  </si>
  <si>
    <t>4501600190:Operating Revenues::State Operating Grants and Contracts:</t>
  </si>
  <si>
    <t>4501700190:Operating Revenues::Local/Private Operating Grants and Contracts:</t>
  </si>
  <si>
    <t>4502050290:Operating Revenues::Other Operating Revenues, net:</t>
  </si>
  <si>
    <t>:Operating Revenues:::</t>
  </si>
  <si>
    <t>:Operating Revenues:::Total Operating Revenues</t>
  </si>
  <si>
    <t>:Operating Expenses:::</t>
  </si>
  <si>
    <t>5520002000:Operating Expenses::General Operations and Administration:</t>
  </si>
  <si>
    <t>5520602000:Operating Expenses::Depreciation Expense:</t>
  </si>
  <si>
    <t>5520702000:Operating Expenses::Amortization Expense:</t>
  </si>
  <si>
    <t>5520452000:Operating Expenses::Scholarships and Fellowships:</t>
  </si>
  <si>
    <t>5520392000:Operating Expenses::Other Operating Expenses:</t>
  </si>
  <si>
    <t xml:space="preserve">:Operating Expenses:::Total Operating Expenses </t>
  </si>
  <si>
    <t>:::</t>
  </si>
  <si>
    <t>:::Operating Income (Loss)</t>
  </si>
  <si>
    <t>:Nonoperating Revenues (Expenses):::</t>
  </si>
  <si>
    <t>4509910991:Nonoperating Revenues (Expenses)::State Appropriations:</t>
  </si>
  <si>
    <t>4505600290:Nonoperating Revenues (Expenses)::Federal and Local Government Appropriations:</t>
  </si>
  <si>
    <t>4505490290:Nonoperating Revenues (Expenses)::Net Investment Income:</t>
  </si>
  <si>
    <t>4504000290:Nonoperating Revenues (Expenses)::Contributions (Excluding Capital):</t>
  </si>
  <si>
    <t>4501500290:Nonoperating Revenues (Expenses)::Federal Grants and Contracts:</t>
  </si>
  <si>
    <t>4501600290:Nonoperating Revenues (Expenses)::State Grants and Contracts:</t>
  </si>
  <si>
    <t>4501750290:Nonoperating Revenues (Expenses)::Local/Private Grants and Contracts:</t>
  </si>
  <si>
    <t>450720XXXX:Nonoperating Revenues (Expenses)::Gain (Loss) on Sale of Capital Assets:</t>
  </si>
  <si>
    <t>4505990290:Nonoperating Revenues (Expenses)::Other Nonoperating Revenues, net:</t>
  </si>
  <si>
    <t>5520752000:Nonoperating Revenues (Expenses)::Interest Expense:</t>
  </si>
  <si>
    <t>5520802000:Nonoperating Revenues (Expenses)::Other Nonoperating Expenses, net:</t>
  </si>
  <si>
    <t>:Nonoperating Revenues (Expenses):::Net Nonoperating Revenues (Expenses)</t>
  </si>
  <si>
    <t>:::Income Before Other Revenues, Expenses, Special and Extraordinary Items, and Transfers</t>
  </si>
  <si>
    <t>4507700390::Federal Capital Grants and Contracts:</t>
  </si>
  <si>
    <t>4507720772::State Capital Appropriations:</t>
  </si>
  <si>
    <t>4507720772::Capital Improvement Bonds Proceeds:</t>
  </si>
  <si>
    <t>4507720772::Economic Development Bond Proceeds:</t>
  </si>
  <si>
    <t>4507720772::Research Infrastructure Bond Proceeds:</t>
  </si>
  <si>
    <t>4507740390::Local/Private Capital Grants and Contracts :</t>
  </si>
  <si>
    <t>:::(Including Unrestricted Capital Contributions)</t>
  </si>
  <si>
    <t>4507760776::Private Gifts for Endowment Purposes :</t>
  </si>
  <si>
    <t>:::(Temporary and Permanent Endowments)</t>
  </si>
  <si>
    <t>4507250725::Extraordinary Items :</t>
  </si>
  <si>
    <t>4507450745::Special Items:</t>
  </si>
  <si>
    <t>6100010000::Transfers In from Other Funds in These Financial Statements:</t>
  </si>
  <si>
    <t>6200010000::Transfers Out to Other Funds in These Financial Statements:</t>
  </si>
  <si>
    <t>6200010001::Transfers to State General Fund:</t>
  </si>
  <si>
    <t>6100010002::Transfers in from Other State Agencies:</t>
  </si>
  <si>
    <t>6200010002::Transfers out to Other State Agencies:</t>
  </si>
  <si>
    <t>::Change in Net Position:</t>
  </si>
  <si>
    <t>3000010000:Change in Net Position:Prior Year Ending Net Position:</t>
  </si>
  <si>
    <t>7000002000:Change in Net Position:Prior Period Adjustments:</t>
  </si>
  <si>
    <t>XXXXXXXXXX:Change in Net Position:Other Differences:</t>
  </si>
  <si>
    <t>::Net Position, Beginning of Year (restated):</t>
  </si>
  <si>
    <t>::Net Position, End of Year:</t>
  </si>
  <si>
    <t>Due to Other Funds **:Primary Institution:</t>
  </si>
  <si>
    <t>Due to Other Funds **:# 1:</t>
  </si>
  <si>
    <t>Due to Other Funds **:# 2:</t>
  </si>
  <si>
    <t>Due to Other Funds **:# 3:</t>
  </si>
  <si>
    <t>Due to Other Funds **:# 4:</t>
  </si>
  <si>
    <t>Due to Other Funds **:# 5:</t>
  </si>
  <si>
    <t>Due to Other Funds **:# 6:</t>
  </si>
  <si>
    <t>Due to Other Funds **:# 7:</t>
  </si>
  <si>
    <t>Due to Other Funds **:# 8:</t>
  </si>
  <si>
    <t>Due to Other Funds **:# 9:</t>
  </si>
  <si>
    <t>Due to Other Funds **:# 10:</t>
  </si>
  <si>
    <t>Due to Other Funds **::Total</t>
  </si>
  <si>
    <t>Fund # 1:</t>
  </si>
  <si>
    <t>Fund # 2:</t>
  </si>
  <si>
    <t>Fund # 3:</t>
  </si>
  <si>
    <t>Fund # 4:</t>
  </si>
  <si>
    <t>Fund # 5:</t>
  </si>
  <si>
    <t>Fund # 6:</t>
  </si>
  <si>
    <t>Fund # 7:</t>
  </si>
  <si>
    <t>Fund # 8:</t>
  </si>
  <si>
    <t>Fund # 9:</t>
  </si>
  <si>
    <t>Fund # 10:</t>
  </si>
  <si>
    <t>Transfers Out to Other Funds:Primary Institution:</t>
  </si>
  <si>
    <t>Transfers Out to Other Funds:# 1:</t>
  </si>
  <si>
    <t>Transfers Out to Other Funds:# 2:</t>
  </si>
  <si>
    <t>Transfers Out to Other Funds:# 3:</t>
  </si>
  <si>
    <t>Transfers Out to Other Funds:# 4:</t>
  </si>
  <si>
    <t>Transfers Out to Other Funds:# 5:</t>
  </si>
  <si>
    <t>Transfers Out to Other Funds:# 6:</t>
  </si>
  <si>
    <t>Transfers Out to Other Funds:# 7:</t>
  </si>
  <si>
    <t>Transfers Out to Other Funds:# 8:</t>
  </si>
  <si>
    <t>Transfers Out to Other Funds:# 9:</t>
  </si>
  <si>
    <t>Transfers Out to Other Funds:# 10:</t>
  </si>
  <si>
    <t>Transfers Out to Other Funds::Total</t>
  </si>
  <si>
    <t>Fund # 5:NA</t>
  </si>
  <si>
    <t>STATEMENT OF ACTIVITIES</t>
  </si>
  <si>
    <t>Business Area</t>
  </si>
  <si>
    <t>Fund</t>
  </si>
  <si>
    <t>+/- Auditor Confirmed Timing Adjustments to Treasurer Cash</t>
  </si>
  <si>
    <t>Total Cash Per Financial Statement Held by State Treasury</t>
  </si>
  <si>
    <t>Petty Cash</t>
  </si>
  <si>
    <t>FMV of Investments Held by Entity</t>
  </si>
  <si>
    <t>Cash and Investments Held by Entity</t>
  </si>
  <si>
    <t>STO-Pooled Cash and Investments Balance</t>
  </si>
  <si>
    <t>STO-Investments Held in LGIP</t>
  </si>
  <si>
    <t>STO-Total Cash and Investments Per Confirmation</t>
  </si>
  <si>
    <t>Total Cash and Investments per Cash and Investment Worksheet</t>
  </si>
  <si>
    <t>Total Cash and Investments per Statement of Net Position</t>
  </si>
  <si>
    <t>Variance</t>
  </si>
  <si>
    <t>Reconciliation of Worksheet to Stmt of Net Position
MUST EQUAL!</t>
  </si>
  <si>
    <t>FDIC &amp; Other Coverage</t>
  </si>
  <si>
    <t>Category A</t>
  </si>
  <si>
    <t>Category B</t>
  </si>
  <si>
    <t>Category C</t>
  </si>
  <si>
    <t>Exposure of Custodial Credit Risk for Cash</t>
  </si>
  <si>
    <t>Entity name:</t>
  </si>
  <si>
    <t>U.S. treasuries</t>
  </si>
  <si>
    <t>U.S. agencies</t>
  </si>
  <si>
    <t>Mortgage backed obligations</t>
  </si>
  <si>
    <t xml:space="preserve">Common stock </t>
  </si>
  <si>
    <t>Other equity securities</t>
  </si>
  <si>
    <t>Corporate bonds</t>
  </si>
  <si>
    <t>Municipal bonds</t>
  </si>
  <si>
    <t>Repurchase agreements</t>
  </si>
  <si>
    <t>Asset backed securities</t>
  </si>
  <si>
    <t>Commercial paper</t>
  </si>
  <si>
    <t>Money market funds</t>
  </si>
  <si>
    <t>Bond mutual funds</t>
  </si>
  <si>
    <t>Guaranteed investment contracts</t>
  </si>
  <si>
    <t>Investment Type</t>
  </si>
  <si>
    <t>Assets Measured at NAV</t>
  </si>
  <si>
    <t>Level 1</t>
  </si>
  <si>
    <t>level 2</t>
  </si>
  <si>
    <t>level 3</t>
  </si>
  <si>
    <t>FMV of Investments Held by Entity per Cash and Investments Lead</t>
  </si>
  <si>
    <t>CCR Aaa</t>
  </si>
  <si>
    <t>CCR Aa1,2,3</t>
  </si>
  <si>
    <t>CCR A1,2,3</t>
  </si>
  <si>
    <t>CCR Baa1,2,3</t>
  </si>
  <si>
    <t>CCR Ba1,2,3</t>
  </si>
  <si>
    <t>CCR B1,2,3</t>
  </si>
  <si>
    <t>CCR Caa &amp; Below</t>
  </si>
  <si>
    <t>CCR Alt Rated</t>
  </si>
  <si>
    <t>CCR Not Rated</t>
  </si>
  <si>
    <t>Not Exposed to CCR</t>
  </si>
  <si>
    <t>Variance-Credit Risk Disclosure</t>
  </si>
  <si>
    <t>Does not Mature</t>
  </si>
  <si>
    <t>Maturity Less than 1 Year</t>
  </si>
  <si>
    <t>Maturity '1-5 Years</t>
  </si>
  <si>
    <t>Maturity 6-10 Years</t>
  </si>
  <si>
    <t>Maturity More than 10 Years</t>
  </si>
  <si>
    <t>Disclosure: Fair Value Asset Valuation</t>
  </si>
  <si>
    <t>Disclosure: Credit Risk Disclosure</t>
  </si>
  <si>
    <t>Disclosure: Maturity</t>
  </si>
  <si>
    <t>Disclosure: Custodial Credit Risk</t>
  </si>
  <si>
    <t>No CCR</t>
  </si>
  <si>
    <t>Total FMV of Investments (Including NAV)</t>
  </si>
  <si>
    <t>Variance to FMV-Maturity Disclosure</t>
  </si>
  <si>
    <t>AAA</t>
  </si>
  <si>
    <t>BBB</t>
  </si>
  <si>
    <t>CCC</t>
  </si>
  <si>
    <t>AA</t>
  </si>
  <si>
    <t>A</t>
  </si>
  <si>
    <t>BB</t>
  </si>
  <si>
    <t>B</t>
  </si>
  <si>
    <t>CC</t>
  </si>
  <si>
    <t>Very low margin for safety. Default is a real possibility.</t>
  </si>
  <si>
    <t>Default of some kind appears probable.</t>
  </si>
  <si>
    <t>A default or default-like process has begun, or for a closed funding vehicle, payment capacity is irrevocably impaired</t>
  </si>
  <si>
    <t>C</t>
  </si>
  <si>
    <t>S&amp;P</t>
  </si>
  <si>
    <t>Moody’s</t>
  </si>
  <si>
    <t>Fitch</t>
  </si>
  <si>
    <t>Aaa</t>
  </si>
  <si>
    <t>Aa</t>
  </si>
  <si>
    <t>Baa</t>
  </si>
  <si>
    <t>Ba</t>
  </si>
  <si>
    <t>Caa</t>
  </si>
  <si>
    <t>Ca</t>
  </si>
  <si>
    <t>D</t>
  </si>
  <si>
    <t>Ratings categories</t>
  </si>
  <si>
    <t>Denote the lowest expectation of default risk. They are assigned only in cases of exceptionally strong capacity for payment of financial commitments. This capacity is highly unlikely to be adversely affected by foreseeable events.</t>
  </si>
  <si>
    <t>Denote expectations of very low default risk. They indicate very strong capacity for payment of financial commitments. This capacity is not significantly vulnerable to foreseeable events.</t>
  </si>
  <si>
    <t>Denote expectations of low default risk. The capacity for payment of financial commitments is considered strong. This capacity may, nevertheless, be more vulnerable to adverse business or economic conditions than is the case for higher ratings.</t>
  </si>
  <si>
    <t>Indicate that expectations of default risk are currently low. The capacity for payment of financial commitments is considered adequate, but adverse business or economic conditions are more likely to impair this capacity.</t>
  </si>
  <si>
    <t>Indicate an elevated vulnerability to default risk, particularly in the event of adverse changes in business or economic conditions over time; however, business or financial flexibility exists that supports the servicing of financial commitments.</t>
  </si>
  <si>
    <t>Indicate that material default risk is present, but a limited margin of safety remains. Financial commitments are currently being met; however, capacity for continued payment is vulnerable to deterioration in the business and economic environment.</t>
  </si>
  <si>
    <t>Bankruptcy</t>
  </si>
  <si>
    <t>Definition</t>
  </si>
  <si>
    <t>REVIEWER CHECKLIST</t>
  </si>
  <si>
    <t>#</t>
  </si>
  <si>
    <t>Question</t>
  </si>
  <si>
    <t>Response</t>
  </si>
  <si>
    <t>Explanation Required?</t>
  </si>
  <si>
    <t>Explanation</t>
  </si>
  <si>
    <t>Reconciliation of Cash and Investments</t>
  </si>
  <si>
    <t>ENTITY:</t>
  </si>
  <si>
    <t>Cash and Investments Lead</t>
  </si>
  <si>
    <t>Does the total amount  of cash and investments in column "Total Cash and Investments per Cash and Investment Worksheet" agree to the face of your financial statement?</t>
  </si>
  <si>
    <t>Cash Disclosure</t>
  </si>
  <si>
    <t>Investment Disclosure</t>
  </si>
  <si>
    <t>Does the total amount of "Total FMV of Investments (Including NAV)" agree to "FMV of Investments Held by Entity" disclosed on the Cash and Investments Lead tab?</t>
  </si>
  <si>
    <t>Is the column "Variance-Credit Risk Disclosure" all zeros?</t>
  </si>
  <si>
    <t>Variance-Fair Value Levels</t>
  </si>
  <si>
    <t>Is the column "Variance-Fair Value Levels" all zeros?</t>
  </si>
  <si>
    <t>Is the column "Variance-Maturity" all zeros?</t>
  </si>
  <si>
    <t>Variance to FMV-Custodial Credit Risk</t>
  </si>
  <si>
    <t>Is the column "Variance to FMV-Custodial Credit Risk" all zeros?</t>
  </si>
  <si>
    <t>Variance-Investment Type</t>
  </si>
  <si>
    <t>Is the column "Variance-Investment Type" all zeros?</t>
  </si>
  <si>
    <t>Does the amount of cash held by the STO (in the grey highlighted section) agree to the confirmation sent by the CGO to your entity?</t>
  </si>
  <si>
    <t>Does the total amount  in column "Total Cash Per Financial Statement Held by State Treasury" agree to your Audited Financial Statement's note disclosure of cash  held by the STO?</t>
  </si>
  <si>
    <t>Does the total amount  in column "Petty Cash" and "Cash Held by Entity" agree to your Audited Financial Statement's note disclosure of cash held by your entity (distinct from the STO)?</t>
  </si>
  <si>
    <t>Does the total amount  in column "FMV of Investments Held by Entity" agree to your Audited Financial Statement's note disclosure of investments held by your entity (distinct from the STO)?</t>
  </si>
  <si>
    <t>Type the name of the person reviewing this closing package .  The reviewer should also answer each of the questions below.  All questions must be answered either "Yes", "No", or "N/A" for non applicable.  If a question is left blank the closing package will be rejected and returned.</t>
  </si>
  <si>
    <t>YEAR-END REPORTING PROCEDURES MANUAL</t>
  </si>
  <si>
    <t>SECTION 3.02, TAX REVENUES YEAR-END REPORTING PACKAGE</t>
  </si>
  <si>
    <t>PURPOSE and OBJECTIVE:</t>
  </si>
  <si>
    <t>ORDER OF INSTRUCTIONS FOR COMPLETION OF FORMS:</t>
  </si>
  <si>
    <t>Save File</t>
  </si>
  <si>
    <t>Signature Page</t>
  </si>
  <si>
    <t>FY</t>
  </si>
  <si>
    <t>Entities</t>
  </si>
  <si>
    <t>South Carolina Student Loan Corporations</t>
  </si>
  <si>
    <t>InvestSC</t>
  </si>
  <si>
    <t>Unclaimed Property</t>
  </si>
  <si>
    <t>SC Transportation Infrastructure bank</t>
  </si>
  <si>
    <t>Department of Transportation</t>
  </si>
  <si>
    <t>Tobacco Settlement Revenue Management Authority</t>
  </si>
  <si>
    <t>Education Lottery</t>
  </si>
  <si>
    <t>DEW - Unemployment Compensation</t>
  </si>
  <si>
    <t>Medical Malpractice-JUA</t>
  </si>
  <si>
    <t>Tuition Prepayment Program</t>
  </si>
  <si>
    <t>Palmetto Railways</t>
  </si>
  <si>
    <t>Insurance Reserve Fund</t>
  </si>
  <si>
    <t>Employee Insurance Program</t>
  </si>
  <si>
    <t>State Accident Fund</t>
  </si>
  <si>
    <t>South Carolina Retirement System</t>
  </si>
  <si>
    <t>South Carolina Retiree Health Insurance Trust Fund</t>
  </si>
  <si>
    <t>Long-Term Disability Insurance Trust Fund</t>
  </si>
  <si>
    <t>Future Scholar - College Savings Plan</t>
  </si>
  <si>
    <t>Public Service Authority</t>
  </si>
  <si>
    <t>Medical University of South Carolina</t>
  </si>
  <si>
    <t>University of South Carolina</t>
  </si>
  <si>
    <t>Clemson University</t>
  </si>
  <si>
    <t>Ports Authority</t>
  </si>
  <si>
    <t>Housing Authority</t>
  </si>
  <si>
    <t>Citadel</t>
  </si>
  <si>
    <t>Coastal Carolina University</t>
  </si>
  <si>
    <t>College of Charleston</t>
  </si>
  <si>
    <t>Francis Marion University</t>
  </si>
  <si>
    <t>Lander University</t>
  </si>
  <si>
    <t>South Carolina State University</t>
  </si>
  <si>
    <t>Winthrop University</t>
  </si>
  <si>
    <t>Aiken Technical College</t>
  </si>
  <si>
    <t>Central Carolina Technical College</t>
  </si>
  <si>
    <t>Denmark Technical College</t>
  </si>
  <si>
    <t>Florence-Darlington Technical College</t>
  </si>
  <si>
    <t>Greenville Technical College</t>
  </si>
  <si>
    <t>Horry-Georgetown Technical College</t>
  </si>
  <si>
    <t>Technical College of the Lowcountry</t>
  </si>
  <si>
    <t>Midlands Technical College</t>
  </si>
  <si>
    <t>Northeastern Technical College</t>
  </si>
  <si>
    <t>Orangeburg-Calhoun Technical College</t>
  </si>
  <si>
    <t>Piedmont Technical College</t>
  </si>
  <si>
    <t>Spartanburg Community College</t>
  </si>
  <si>
    <t>Tri-County Technical College</t>
  </si>
  <si>
    <t>Trident Technical College</t>
  </si>
  <si>
    <t>Williamsburg Technical College</t>
  </si>
  <si>
    <t>York Technical College</t>
  </si>
  <si>
    <t>Education Assistance Authority</t>
  </si>
  <si>
    <t>Jobs Economic Development Authority</t>
  </si>
  <si>
    <t>Patriot's Point</t>
  </si>
  <si>
    <t>SC First Steps to School Readiness Board of Trustees</t>
  </si>
  <si>
    <t>1.A General Funds (G-02 SC Student Loan Corporation)</t>
  </si>
  <si>
    <t>1.A General Funds (G-03 InvestSC)</t>
  </si>
  <si>
    <t>1.A General Funds (O-6 Escheats)</t>
  </si>
  <si>
    <t>1.E.a3 Education Lottery</t>
  </si>
  <si>
    <t>MUSC - University Medical Associates (UMA)</t>
  </si>
  <si>
    <t>MUSC - CHS</t>
  </si>
  <si>
    <t>MUSC - Foundation</t>
  </si>
  <si>
    <t>Medical University Hospital Authority (MUHA)</t>
  </si>
  <si>
    <t>Clemson University Foundation</t>
  </si>
  <si>
    <t>University of South Carolina Foundation</t>
  </si>
  <si>
    <t>DUE DATE:</t>
  </si>
  <si>
    <t>F</t>
  </si>
  <si>
    <t>Save file with your entity's name first followed by "Cash and Investments Reconciliation"</t>
  </si>
  <si>
    <t xml:space="preserve">Select your entity from the drop down box.  The selection will populate the agency code and name to the appropriate places throughout the workbook. </t>
  </si>
  <si>
    <t>Preparer Name:</t>
  </si>
  <si>
    <t>Preparer email address:</t>
  </si>
  <si>
    <t>Preparer phone number:</t>
  </si>
  <si>
    <t>Reviewer Name:</t>
  </si>
  <si>
    <t>Reviewer email address:</t>
  </si>
  <si>
    <t>Reviewer phone number:</t>
  </si>
  <si>
    <t xml:space="preserve">Please type the name of the preparer and reviewer, and respective e-mail address, phone numbers. </t>
  </si>
  <si>
    <t xml:space="preserve">Fill out each section: Cash and Investments Lead, Cash Disclosure, Investment Disclosure.  </t>
  </si>
  <si>
    <t>Cash and Investments  Lead</t>
  </si>
  <si>
    <t>This form provides a reconciliation of total cash and investments held by the AFS entity back to the financial statements and to the portion of cash held by the STO.</t>
  </si>
  <si>
    <t>Copy and paste amounts from Comptroller General (CGO) cash confirmation onto grey shaded area.  Amounts must agree exactly to original confirmation.</t>
  </si>
  <si>
    <t>NOTE-if any funds are missing from the confirmation or funds included on confirmation that are not funds of the AFS entity, please note on this confirmation as it is important for the ACFR team to correctly identify funds to AFS entity.</t>
  </si>
  <si>
    <t>Total is a formula and will agree to amount disclosed on your AFS's notes for cash held by the STO.</t>
  </si>
  <si>
    <t>Detail petty cash here, can but put in as a sum total, does not need to be entered by fund.</t>
  </si>
  <si>
    <t>E</t>
  </si>
  <si>
    <t>NOTE- the total amount here will have related disclsoures related to custodial credit risk on tab "Cash Disclosure".  Amounts must agree between tabs.</t>
  </si>
  <si>
    <t>Detail cash held your AFS entity here.  This is cash seperatefrom cash held by STO and petty cash.  Can be put in as a sum total, does not need to be entered by fund/banking institution.</t>
  </si>
  <si>
    <t>Detail investments held your AFS entity here.  Can be put in as a sum total, does not need to be entered by fund/banking institution/investment type.</t>
  </si>
  <si>
    <t>NOTE- the total amount here will have related disclosoures related to custodial credit risk on tab "Investment Disclosure".  Amounts must agree between tabs.</t>
  </si>
  <si>
    <t>G</t>
  </si>
  <si>
    <t>Formula that adds cash and investments broken out here.  No entry required.</t>
  </si>
  <si>
    <t>H</t>
  </si>
  <si>
    <t>Input the total of cash and investments per AFS's statement of Net position</t>
  </si>
  <si>
    <t>I</t>
  </si>
  <si>
    <t>Formula compares amounts per statement of net position to amounts entered on this tab. Should be zero.  If not, submission will be rejected.  No entry required.</t>
  </si>
  <si>
    <t>Cash Held by Entity-Amount of cash held by entity.  A formula from tab, "Cash and Investments Lead".  No entry required.</t>
  </si>
  <si>
    <t>Formula that sums up custodial credit risk and compares to total cash held by entity.  Should be zero. Formula, no input required.</t>
  </si>
  <si>
    <t>FDIC &amp; Other Coverage-Portion of Cash Held by entity that is FDIC insured or otherwise fully insured.</t>
  </si>
  <si>
    <t>Category A-Portion of Cash Held by Entity that is uninsured but collaterlized, but the collateral is held by the pledging financial institution itself.</t>
  </si>
  <si>
    <t>Category B-Portion of Cash Held by Entity is collaterlized and the collateral is held by either the financial institution trust department or agent, but the collateral is not held in the name of the depositor government.</t>
  </si>
  <si>
    <t>Category C-Portion of Cash held by Entity that is not collaterlized, not insured.</t>
  </si>
  <si>
    <t>Add any adjustments to the fund balance here so that the total will then agree to your AFS.</t>
  </si>
  <si>
    <t>This form details the investment types by custodial credit risk, maturity, fair value level, and credit risk.  This information enables the ACFR team to properly compile your AFS investments into the ACFR</t>
  </si>
  <si>
    <t>Input amount by investment type for all investments measured outside of Net Asset Value</t>
  </si>
  <si>
    <t>Input amount by investment type for all investments measured by Net Asset Value</t>
  </si>
  <si>
    <t>Input amount by investment type according to its Fair Value Asset Valuation</t>
  </si>
  <si>
    <t>Level 1-Quoted prices in active markets for identical assets or liabilities.</t>
  </si>
  <si>
    <t>Level 2-Valuation based on market observables. An identical asset may not exist or the market may be less active or a quoted market price is unavailable</t>
  </si>
  <si>
    <t>Level 3-Unobservable valuation used when level 1 and level 2 inputs are not available.</t>
  </si>
  <si>
    <t>Input amount by investment type according to its Credit Risk Disclosure</t>
  </si>
  <si>
    <t>Each of the investment rating firms have distinct, yet similar rating classes.  Please see tab, "Credit Risk Overview" to see how each investment rating equates between the three ratings agencies.</t>
  </si>
  <si>
    <t>Input amount by investment type according to its Maturity from the point of fiscal year end.</t>
  </si>
  <si>
    <t>Input amount by investment type according to its custodial credit risk</t>
  </si>
  <si>
    <t xml:space="preserve"> Category A-investments that are insured or registered or for which the securities are held by the State or its agent in the State's name</t>
  </si>
  <si>
    <t xml:space="preserve"> Category B-uninsured and unregistered investments for which the securities are held by the counterparty's trust department or agent in the State's name</t>
  </si>
  <si>
    <t xml:space="preserve"> Category C-uninsured and unregistered investments for which the securities are held by the counterparty, or by its trust department or agent but not in the State's name.me</t>
  </si>
  <si>
    <t>No CCR-no custodial credit risk associed with investment type.</t>
  </si>
  <si>
    <t>Cash and investments held by entities which produce their own audited financial statements (AFS) must be reconciled to amounts (if applicable) held within the State Treasurer's Office (STO).  Additional disclosures regarding your entity's cash and investments are necessary for ACFR disclosure purposes and are detailed in this closing package.</t>
  </si>
  <si>
    <t>Details the breakout of custodial risk for cash held by entity. The ACFR must disclose this information in notes.</t>
  </si>
  <si>
    <t>Input amount of Cash Held by Entity according to its custodial credit risk.</t>
  </si>
  <si>
    <t>Note-For each section of disclosure (Fair Value Asset Valuation, Credit Risk, Custodial Credit Risk, Maturity, and breakout of any investments measured at NAV, the total of each respective disclosure must equal back to column B, "Total FMV of Investments (Including NAV)". This area is highlighted yellow and should be zero after all amounts have been input.</t>
  </si>
  <si>
    <t>LGIP</t>
  </si>
  <si>
    <t>Note: Budgetary Cash Carryforwards must be recorded as a Receivable, Not Cash.</t>
  </si>
  <si>
    <t>NAV</t>
  </si>
  <si>
    <t>Bank Balance-balance of cash per the bank statement for cash that is held by the entity. May be different value from Cash Held</t>
  </si>
  <si>
    <t xml:space="preserve"> by the Entity, given reconciling items in cash held by the entity</t>
  </si>
  <si>
    <t>Does the sum total of breakouts of custodial credit risk agree back to the total amount in column labeled "Bank Statement Balance"?</t>
  </si>
  <si>
    <t>1.C Local Government Infrastructure (G-04)</t>
  </si>
  <si>
    <t>1.D Department of Transportation (G-05)</t>
  </si>
  <si>
    <t>1.E.a4 Tobacco Settlement Revenue Management Authority (G-01)</t>
  </si>
  <si>
    <t>Opioid Recovery Trust Fund (Fiduciary)</t>
  </si>
  <si>
    <t>3.C.2 Opioid Recovery Trust Fund (G-06)</t>
  </si>
  <si>
    <t>Opioid Recovery (Agency Operations)</t>
  </si>
  <si>
    <t>1.E.a6b Discretionary Opioid Recovery Fund (G-06)</t>
  </si>
  <si>
    <t>2.A Enterprise Funds-Unemployment Compensation (E-03)</t>
  </si>
  <si>
    <t>2.C.3 Tuition Prepayment Program (E-02)</t>
  </si>
  <si>
    <t>2.C.4 Palmetto Railways (E-01)</t>
  </si>
  <si>
    <t>2.D.1 Insurance Reserve (I-01)</t>
  </si>
  <si>
    <t>2.D.2 Employee Insurance Program (I-03)</t>
  </si>
  <si>
    <t>2.D.3 State Accident (I-02)</t>
  </si>
  <si>
    <t>3.A.1 South Carolina Retirement System (F-04)</t>
  </si>
  <si>
    <t>3.A.6 South Carolina Retiree Health Insurance Trust Fund (F-02)</t>
  </si>
  <si>
    <t>3.A.7 Long-Term Disability Insurance Trust Fund (F-03)</t>
  </si>
  <si>
    <t>3.B Investment Trust Local Government Investment Pool (F-01)</t>
  </si>
  <si>
    <t>3.C.1 College Savings Plans (F-05 Future Scholar)</t>
  </si>
  <si>
    <t>4.A Public Service Authority (C-04)</t>
  </si>
  <si>
    <t>4.B MUSC (C-38)</t>
  </si>
  <si>
    <t>4.C USC (C-36)</t>
  </si>
  <si>
    <t>4.D Clemson (C-30)</t>
  </si>
  <si>
    <t>4.E Ports Authority (C-05)</t>
  </si>
  <si>
    <t>4.F Housing Authority (C-09)</t>
  </si>
  <si>
    <t>Lottery Commission</t>
  </si>
  <si>
    <t>4.G Lottery Commission (C-06)</t>
  </si>
  <si>
    <t>4.G.a1 Citadel (C-29)</t>
  </si>
  <si>
    <t>4.G.a2 Coastal Carolina University (C-32)</t>
  </si>
  <si>
    <t>4.G.a3 College of Charleston (C-31)</t>
  </si>
  <si>
    <t>4.G.a4 Francis Marion University (C-33)</t>
  </si>
  <si>
    <t>4.G.a5 Lander University (C-34)</t>
  </si>
  <si>
    <t>4.G.a6 South Carolina State University (C-35)</t>
  </si>
  <si>
    <t>4.G.a7 Winthrop University (C-37)</t>
  </si>
  <si>
    <t>4.G.a8 Aiken Technical College (C-13)</t>
  </si>
  <si>
    <t>4.G.a9 Central Carolina Technical College (C-24)</t>
  </si>
  <si>
    <t>4.G.b10 Denmark Technical College (C-16)</t>
  </si>
  <si>
    <t>4.G.b11 Florence-Darlington Technical College (C-17)</t>
  </si>
  <si>
    <t>4.G.b12 Greenville Technical College (C-18)</t>
  </si>
  <si>
    <t>4.G.b13 Horry-Georgetown Technical College (C-19)</t>
  </si>
  <si>
    <t>4.G.b14 Technical College of the Lowcountry (C-14)</t>
  </si>
  <si>
    <t>4.G.b15 Midlands Technical College (C-20)</t>
  </si>
  <si>
    <t>4.G.b16 Northeastern Technical College (C-25)</t>
  </si>
  <si>
    <t>4.G.b17 Orangeburg-Calhoun Technical College (C-21)</t>
  </si>
  <si>
    <t>4.G.b18 Piedmont Technical College (C-22)</t>
  </si>
  <si>
    <t>4.G.b19 Spartanburg Community College (C-23)</t>
  </si>
  <si>
    <t>4.G.c20 Tri-county Technical College (C-25)</t>
  </si>
  <si>
    <t>4.G.c21 Trident Technical College (C-26)</t>
  </si>
  <si>
    <t>4.G.c22 Williamsburg Technical College (C-27)</t>
  </si>
  <si>
    <t>4.G.c23 York Technical College (C-28)</t>
  </si>
  <si>
    <t>Connector 2000</t>
  </si>
  <si>
    <t>4.G.c24 Connector 2000 Association, Inc. (C-03)</t>
  </si>
  <si>
    <t>4.G.c25 Education Assistance Authority (C-07)</t>
  </si>
  <si>
    <t>4.G.c26 Jobs Economic Development Authority (C-11)</t>
  </si>
  <si>
    <t>Research Authority</t>
  </si>
  <si>
    <t>4.G.c27 Research Authority (C-12)</t>
  </si>
  <si>
    <t>4.G.c28 Patriots Point Development Authority (C-10)</t>
  </si>
  <si>
    <t>4.G.c29 SC Med Mal Liab Joint Underwriting Association. (C-02)</t>
  </si>
  <si>
    <t>4.G.d30 SC First Steps to School Readiness Board of Trustees (C-08)</t>
  </si>
  <si>
    <t>Childrens Trust Fund</t>
  </si>
  <si>
    <t>4.G.d31 Children's Trust Fund of SC Inc (C-01)</t>
  </si>
  <si>
    <t>Has the bank statement balance for accounts that are held by your entity (i.e. do not include amounts held by the STO here) been provided?</t>
  </si>
  <si>
    <t>File name</t>
  </si>
  <si>
    <t>Audited Financial Statement Entity Cash and Investment Reconciliation</t>
  </si>
  <si>
    <t>FOR THE FISCAL YEAR ENDED JUNE 30, 2025</t>
  </si>
  <si>
    <t>*1</t>
  </si>
  <si>
    <t>Book Value of Cash Held by Entity</t>
  </si>
  <si>
    <t>Bank Statement Balance of Cash Held by Entity (DO NOT INCLUDE ANY COMPOSITE RESERVOIR OR TREASURY POOLED CASH-THIS IS FOR CASH HELD BY ENTITY ONLY)</t>
  </si>
  <si>
    <t>STO-Composite Reservoir</t>
  </si>
  <si>
    <t>Note: The CGO provides a comprehensive confirmation of Cash and Investments held by the State Treasury.  This confirmation presents the FMV of pooled cash; details related to portion of pooled cash that is invested by the State Treasury, any related unrealized gains/losses; Composite Reservoir Balance, LGIP balances,  and budgetary cash carryforwards.  The AFS entity may receive confirmations from the STO but they are not compatible with ACFR presentation as the STO balances are not presented at FMV and have timing differences embedded within the STO confirmation.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</si>
</sst>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General_)"/>
    <numFmt numFmtId="165" formatCode="&quot;$&quot;* #,###\ ;&quot;$&quot;* \(#,###\);&quot;$&quot;* \-\ \ \ \ \ \ "/>
    <numFmt numFmtId="166" formatCode="* #,###\ ;* \(#,###\);* \-\ \ \ \ \ \ "/>
    <numFmt numFmtId="167" formatCode="#,##0.00_);\(#,##0.00\);* \ \-\ \ \ \ \ "/>
    <numFmt numFmtId="168" formatCode="0."/>
    <numFmt numFmtId="171" formatCode="&quot;$&quot;#,##0.00"/>
  </numFmts>
  <fonts count="51" x14ac:knownFonts="1">
    <font>
      <sz val="11"/>
      <color theme="1"/>
      <name val="Calibri"/>
      <family val="2"/>
      <scheme val="minor"/>
    </font>
    <font>
      <sz val="12"/>
      <color theme="1"/>
      <name val="Arial"/>
      <family val="2"/>
    </font>
    <font>
      <sz val="10"/>
      <name val="Arial"/>
      <family val="2"/>
    </font>
    <font>
      <sz val="10"/>
      <name val="Arial"/>
      <family val="2"/>
    </font>
    <font>
      <sz val="8"/>
      <name val="Arial"/>
      <family val="2"/>
    </font>
    <font>
      <b/>
      <sz val="10"/>
      <name val="Arial"/>
      <family val="2"/>
    </font>
    <font>
      <sz val="11"/>
      <color theme="1"/>
      <name val="Calibri"/>
      <family val="2"/>
      <scheme val="minor"/>
    </font>
    <font>
      <b/>
      <sz val="11"/>
      <color theme="1"/>
      <name val="Calibri"/>
      <family val="2"/>
      <scheme val="minor"/>
    </font>
    <font>
      <sz val="10"/>
      <color theme="1"/>
      <name val="Arial"/>
      <family val="2"/>
    </font>
    <font>
      <u/>
      <sz val="10"/>
      <color theme="10"/>
      <name val="Arial"/>
      <family val="2"/>
    </font>
    <font>
      <sz val="12"/>
      <color theme="1"/>
      <name val="Times New Roman"/>
      <family val="2"/>
    </font>
    <font>
      <u/>
      <sz val="10"/>
      <color indexed="12"/>
      <name val="Arial"/>
      <family val="2"/>
    </font>
    <font>
      <u/>
      <sz val="10"/>
      <color indexed="12"/>
      <name val="MS Sans Serif"/>
      <family val="2"/>
    </font>
    <font>
      <sz val="10"/>
      <name val="MS Sans Serif"/>
      <family val="2"/>
    </font>
    <font>
      <u/>
      <sz val="8"/>
      <color indexed="12"/>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b/>
      <sz val="16"/>
      <color indexed="23"/>
      <name val="Arial"/>
      <family val="2"/>
    </font>
    <font>
      <sz val="10"/>
      <color indexed="10"/>
      <name val="Arial"/>
      <family val="2"/>
    </font>
    <font>
      <b/>
      <sz val="14"/>
      <color theme="1"/>
      <name val="Calibri"/>
      <family val="2"/>
      <scheme val="minor"/>
    </font>
    <font>
      <i/>
      <sz val="10"/>
      <name val="Arial"/>
      <family val="2"/>
    </font>
    <font>
      <b/>
      <u/>
      <sz val="10"/>
      <name val="Arial"/>
      <family val="2"/>
    </font>
    <font>
      <sz val="12"/>
      <name val="Book Antiqua"/>
      <family val="1"/>
    </font>
    <font>
      <b/>
      <sz val="12"/>
      <name val="Book Antiqua"/>
      <family val="1"/>
    </font>
    <font>
      <sz val="10"/>
      <name val="Book Antiqua"/>
      <family val="1"/>
    </font>
    <font>
      <b/>
      <sz val="11"/>
      <color theme="1"/>
      <name val="Garamond"/>
      <family val="1"/>
    </font>
    <font>
      <sz val="9"/>
      <color indexed="81"/>
      <name val="Tahoma"/>
      <family val="2"/>
    </font>
    <font>
      <b/>
      <sz val="9"/>
      <color indexed="81"/>
      <name val="Tahoma"/>
      <family val="2"/>
    </font>
    <font>
      <sz val="11"/>
      <color theme="1"/>
      <name val="Garamond"/>
      <family val="1"/>
    </font>
    <font>
      <b/>
      <sz val="10"/>
      <name val="Garamond"/>
      <family val="1"/>
    </font>
    <font>
      <sz val="8.8000000000000007"/>
      <color rgb="FF303030"/>
      <name val="Garamond"/>
      <family val="1"/>
    </font>
    <font>
      <sz val="8.8000000000000007"/>
      <color rgb="FF303030"/>
      <name val="Garamond"/>
      <family val="1"/>
    </font>
    <font>
      <sz val="12"/>
      <color rgb="FF000000"/>
      <name val="Garamond"/>
      <family val="1"/>
    </font>
    <font>
      <b/>
      <sz val="12"/>
      <color rgb="FFFF0000"/>
      <name val="Garamond"/>
      <family val="1"/>
    </font>
    <font>
      <b/>
      <sz val="12"/>
      <name val="Garamond"/>
      <family val="1"/>
    </font>
    <font>
      <sz val="12"/>
      <name val="Garamond"/>
      <family val="1"/>
    </font>
    <font>
      <sz val="12"/>
      <color theme="1"/>
      <name val="Garamond"/>
      <family val="1"/>
    </font>
    <font>
      <b/>
      <sz val="12"/>
      <color theme="1"/>
      <name val="Garamond"/>
      <family val="1"/>
    </font>
    <font>
      <sz val="12"/>
      <color theme="0"/>
      <name val="Garamond"/>
      <family val="1"/>
    </font>
    <font>
      <u/>
      <sz val="11"/>
      <color theme="10"/>
      <name val="Calibri"/>
      <family val="2"/>
      <scheme val="minor"/>
    </font>
    <font>
      <sz val="11"/>
      <name val="Calibri"/>
      <family val="2"/>
      <scheme val="minor"/>
    </font>
    <font>
      <b/>
      <sz val="11"/>
      <name val="Garamond"/>
      <family val="1"/>
    </font>
    <font>
      <sz val="11"/>
      <name val="Garamond"/>
      <family val="1"/>
    </font>
    <font>
      <b/>
      <sz val="11"/>
      <color rgb="FFFF0000"/>
      <name val="Garamond"/>
      <family val="1"/>
    </font>
    <font>
      <sz val="11"/>
      <color rgb="FFFF0000"/>
      <name val="Garamond"/>
      <family val="1"/>
    </font>
    <font>
      <b/>
      <u/>
      <sz val="11"/>
      <name val="Garamond"/>
      <family val="1"/>
    </font>
    <font>
      <u/>
      <sz val="11"/>
      <name val="Garamond"/>
      <family val="1"/>
    </font>
    <font>
      <u/>
      <sz val="11"/>
      <color theme="10"/>
      <name val="Garamond"/>
      <family val="1"/>
    </font>
    <font>
      <u/>
      <sz val="11"/>
      <color indexed="12"/>
      <name val="Garamond"/>
      <family val="1"/>
    </font>
  </fonts>
  <fills count="29">
    <fill>
      <patternFill patternType="none"/>
    </fill>
    <fill>
      <patternFill patternType="gray125"/>
    </fill>
    <fill>
      <patternFill patternType="solid">
        <fgColor rgb="FFB9FFB9"/>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26"/>
        <bgColor indexed="64"/>
      </patternFill>
    </fill>
    <fill>
      <patternFill patternType="solid">
        <fgColor theme="0" tint="-0.14999847407452621"/>
        <bgColor indexed="64"/>
      </patternFill>
    </fill>
    <fill>
      <patternFill patternType="solid">
        <fgColor theme="1"/>
        <bgColor indexed="64"/>
      </patternFill>
    </fill>
    <fill>
      <patternFill patternType="solid">
        <fgColor rgb="FFFFFF00"/>
        <bgColor indexed="64"/>
      </patternFill>
    </fill>
    <fill>
      <patternFill patternType="solid">
        <fgColor rgb="FFFFFFFF"/>
        <bgColor indexed="64"/>
      </patternFill>
    </fill>
    <fill>
      <patternFill patternType="solid">
        <fgColor rgb="FFF9F9F9"/>
        <bgColor indexed="64"/>
      </patternFill>
    </fill>
    <fill>
      <patternFill patternType="solid">
        <fgColor rgb="FFCCFFCC"/>
        <bgColor indexed="64"/>
      </patternFill>
    </fill>
  </fills>
  <borders count="24">
    <border>
      <left/>
      <right/>
      <top/>
      <bottom/>
      <diagonal/>
    </border>
    <border>
      <left/>
      <right/>
      <top/>
      <bottom style="thin">
        <color indexed="64"/>
      </bottom>
      <diagonal/>
    </border>
    <border>
      <left/>
      <right/>
      <top style="thin">
        <color indexed="64"/>
      </top>
      <bottom style="thin">
        <color indexed="64"/>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top/>
      <bottom style="medium">
        <color indexed="64"/>
      </bottom>
      <diagonal/>
    </border>
    <border>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rgb="FFE5E5E5"/>
      </left>
      <right style="medium">
        <color rgb="FFE5E5E5"/>
      </right>
      <top style="medium">
        <color rgb="FFE5E5E5"/>
      </top>
      <bottom style="medium">
        <color rgb="FFE5E5E5"/>
      </bottom>
      <diagonal/>
    </border>
    <border>
      <left style="thin">
        <color indexed="64"/>
      </left>
      <right style="thin">
        <color indexed="64"/>
      </right>
      <top style="thin">
        <color indexed="64"/>
      </top>
      <bottom style="thin">
        <color indexed="64"/>
      </bottom>
      <diagonal/>
    </border>
  </borders>
  <cellStyleXfs count="91">
    <xf numFmtId="0" fontId="0" fillId="0" borderId="0"/>
    <xf numFmtId="0" fontId="2" fillId="0" borderId="0"/>
    <xf numFmtId="0" fontId="2" fillId="0" borderId="0"/>
    <xf numFmtId="37" fontId="4" fillId="0" borderId="0"/>
    <xf numFmtId="0" fontId="8" fillId="0" borderId="0"/>
    <xf numFmtId="0" fontId="2" fillId="0" borderId="0"/>
    <xf numFmtId="0" fontId="9" fillId="0" borderId="0" applyNumberFormat="0" applyFill="0" applyBorder="0" applyAlignment="0" applyProtection="0">
      <alignment vertical="top"/>
      <protection locked="0"/>
    </xf>
    <xf numFmtId="43" fontId="2" fillId="0" borderId="0" applyFont="0" applyFill="0" applyBorder="0" applyAlignment="0" applyProtection="0"/>
    <xf numFmtId="40" fontId="4" fillId="0" borderId="0" applyFont="0" applyFill="0" applyBorder="0" applyAlignment="0" applyProtection="0"/>
    <xf numFmtId="44" fontId="2" fillId="0" borderId="0" applyFont="0" applyFill="0" applyBorder="0" applyAlignment="0" applyProtection="0"/>
    <xf numFmtId="0" fontId="11"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2" fillId="0" borderId="0"/>
    <xf numFmtId="0" fontId="13" fillId="0" borderId="0"/>
    <xf numFmtId="0" fontId="2" fillId="0" borderId="0"/>
    <xf numFmtId="0" fontId="2" fillId="0" borderId="0"/>
    <xf numFmtId="0" fontId="10" fillId="0" borderId="0"/>
    <xf numFmtId="164" fontId="4" fillId="0" borderId="0"/>
    <xf numFmtId="4" fontId="15" fillId="5" borderId="3" applyNumberFormat="0" applyProtection="0">
      <alignment vertical="center"/>
    </xf>
    <xf numFmtId="4" fontId="16" fillId="5" borderId="3" applyNumberFormat="0" applyProtection="0">
      <alignment vertical="center"/>
    </xf>
    <xf numFmtId="4" fontId="15" fillId="5" borderId="3" applyNumberFormat="0" applyProtection="0">
      <alignment horizontal="left" vertical="center" indent="1"/>
    </xf>
    <xf numFmtId="4" fontId="15" fillId="5" borderId="3" applyNumberFormat="0" applyProtection="0">
      <alignment horizontal="left" vertical="center" indent="1"/>
    </xf>
    <xf numFmtId="0" fontId="2" fillId="6" borderId="3" applyNumberFormat="0" applyProtection="0">
      <alignment horizontal="left" vertical="center" indent="1"/>
    </xf>
    <xf numFmtId="4" fontId="15" fillId="7" borderId="3" applyNumberFormat="0" applyProtection="0">
      <alignment horizontal="right" vertical="center"/>
    </xf>
    <xf numFmtId="4" fontId="15" fillId="8" borderId="3" applyNumberFormat="0" applyProtection="0">
      <alignment horizontal="right" vertical="center"/>
    </xf>
    <xf numFmtId="4" fontId="15" fillId="9" borderId="3" applyNumberFormat="0" applyProtection="0">
      <alignment horizontal="right" vertical="center"/>
    </xf>
    <xf numFmtId="4" fontId="15" fillId="10" borderId="3" applyNumberFormat="0" applyProtection="0">
      <alignment horizontal="right" vertical="center"/>
    </xf>
    <xf numFmtId="4" fontId="15" fillId="11" borderId="3" applyNumberFormat="0" applyProtection="0">
      <alignment horizontal="right" vertical="center"/>
    </xf>
    <xf numFmtId="4" fontId="15" fillId="12" borderId="3" applyNumberFormat="0" applyProtection="0">
      <alignment horizontal="right" vertical="center"/>
    </xf>
    <xf numFmtId="4" fontId="15" fillId="13" borderId="3" applyNumberFormat="0" applyProtection="0">
      <alignment horizontal="right" vertical="center"/>
    </xf>
    <xf numFmtId="4" fontId="15" fillId="14" borderId="3" applyNumberFormat="0" applyProtection="0">
      <alignment horizontal="right" vertical="center"/>
    </xf>
    <xf numFmtId="4" fontId="15" fillId="15" borderId="3" applyNumberFormat="0" applyProtection="0">
      <alignment horizontal="right" vertical="center"/>
    </xf>
    <xf numFmtId="4" fontId="17" fillId="16" borderId="3" applyNumberFormat="0" applyProtection="0">
      <alignment horizontal="left" vertical="center" indent="1"/>
    </xf>
    <xf numFmtId="4" fontId="15" fillId="17" borderId="4" applyNumberFormat="0" applyProtection="0">
      <alignment horizontal="left" vertical="center" indent="1"/>
    </xf>
    <xf numFmtId="4" fontId="18" fillId="18" borderId="0" applyNumberFormat="0" applyProtection="0">
      <alignment horizontal="left" vertical="center" indent="1"/>
    </xf>
    <xf numFmtId="0" fontId="2" fillId="6" borderId="3" applyNumberFormat="0" applyProtection="0">
      <alignment horizontal="left" vertical="center" indent="1"/>
    </xf>
    <xf numFmtId="4" fontId="15" fillId="17" borderId="3" applyNumberFormat="0" applyProtection="0">
      <alignment horizontal="left" vertical="center" indent="1"/>
    </xf>
    <xf numFmtId="4" fontId="15" fillId="19" borderId="3" applyNumberFormat="0" applyProtection="0">
      <alignment horizontal="left" vertical="center" indent="1"/>
    </xf>
    <xf numFmtId="0" fontId="2" fillId="19" borderId="3" applyNumberFormat="0" applyProtection="0">
      <alignment horizontal="left" vertical="center" indent="1"/>
    </xf>
    <xf numFmtId="0" fontId="2" fillId="19" borderId="3" applyNumberFormat="0" applyProtection="0">
      <alignment horizontal="left" vertical="center" indent="1"/>
    </xf>
    <xf numFmtId="0" fontId="2" fillId="20" borderId="3" applyNumberFormat="0" applyProtection="0">
      <alignment horizontal="left" vertical="center" indent="1"/>
    </xf>
    <xf numFmtId="0" fontId="2" fillId="20" borderId="3" applyNumberFormat="0" applyProtection="0">
      <alignment horizontal="left" vertical="center" indent="1"/>
    </xf>
    <xf numFmtId="0" fontId="2" fillId="21" borderId="3" applyNumberFormat="0" applyProtection="0">
      <alignment horizontal="left" vertical="center" indent="1"/>
    </xf>
    <xf numFmtId="0" fontId="2" fillId="21" borderId="3" applyNumberFormat="0" applyProtection="0">
      <alignment horizontal="left" vertical="center" indent="1"/>
    </xf>
    <xf numFmtId="0" fontId="2" fillId="6" borderId="3" applyNumberFormat="0" applyProtection="0">
      <alignment horizontal="left" vertical="center" indent="1"/>
    </xf>
    <xf numFmtId="0" fontId="2" fillId="6" borderId="3" applyNumberFormat="0" applyProtection="0">
      <alignment horizontal="left" vertical="center" indent="1"/>
    </xf>
    <xf numFmtId="4" fontId="15" fillId="22" borderId="3" applyNumberFormat="0" applyProtection="0">
      <alignment vertical="center"/>
    </xf>
    <xf numFmtId="4" fontId="16" fillId="22" borderId="3" applyNumberFormat="0" applyProtection="0">
      <alignment vertical="center"/>
    </xf>
    <xf numFmtId="4" fontId="15" fillId="22" borderId="3" applyNumberFormat="0" applyProtection="0">
      <alignment horizontal="left" vertical="center" indent="1"/>
    </xf>
    <xf numFmtId="4" fontId="15" fillId="22" borderId="3" applyNumberFormat="0" applyProtection="0">
      <alignment horizontal="left" vertical="center" indent="1"/>
    </xf>
    <xf numFmtId="4" fontId="15" fillId="17" borderId="3" applyNumberFormat="0" applyProtection="0">
      <alignment horizontal="right" vertical="center"/>
    </xf>
    <xf numFmtId="4" fontId="16" fillId="17" borderId="3" applyNumberFormat="0" applyProtection="0">
      <alignment horizontal="right" vertical="center"/>
    </xf>
    <xf numFmtId="0" fontId="2" fillId="6" borderId="3" applyNumberFormat="0" applyProtection="0">
      <alignment horizontal="left" vertical="center" indent="1"/>
    </xf>
    <xf numFmtId="0" fontId="2" fillId="6" borderId="3" applyNumberFormat="0" applyProtection="0">
      <alignment horizontal="left" vertical="center" indent="1"/>
    </xf>
    <xf numFmtId="0" fontId="19" fillId="0" borderId="0"/>
    <xf numFmtId="4" fontId="20" fillId="17" borderId="3" applyNumberFormat="0" applyProtection="0">
      <alignment horizontal="right" vertical="center"/>
    </xf>
    <xf numFmtId="0" fontId="2" fillId="0" borderId="0"/>
    <xf numFmtId="44" fontId="2" fillId="0" borderId="0" applyFont="0" applyFill="0" applyBorder="0" applyAlignment="0" applyProtection="0"/>
    <xf numFmtId="0" fontId="2" fillId="0" borderId="0"/>
    <xf numFmtId="0" fontId="2" fillId="0" borderId="0"/>
    <xf numFmtId="0" fontId="10" fillId="0" borderId="0"/>
    <xf numFmtId="0" fontId="9" fillId="0" borderId="0" applyNumberFormat="0" applyFill="0" applyBorder="0" applyAlignment="0" applyProtection="0">
      <alignment vertical="top"/>
      <protection locked="0"/>
    </xf>
    <xf numFmtId="0" fontId="1" fillId="0" borderId="0"/>
    <xf numFmtId="0" fontId="6" fillId="0" borderId="0"/>
    <xf numFmtId="43" fontId="6" fillId="0" borderId="0" applyFont="0" applyFill="0" applyBorder="0" applyAlignment="0" applyProtection="0"/>
    <xf numFmtId="0" fontId="2" fillId="0" borderId="0"/>
    <xf numFmtId="0" fontId="8" fillId="0" borderId="0"/>
    <xf numFmtId="0" fontId="13" fillId="0" borderId="0"/>
    <xf numFmtId="43" fontId="8" fillId="0" borderId="0" applyFont="0" applyFill="0" applyBorder="0" applyAlignment="0" applyProtection="0"/>
    <xf numFmtId="0" fontId="8" fillId="0" borderId="0"/>
    <xf numFmtId="164" fontId="4" fillId="0" borderId="0"/>
    <xf numFmtId="9" fontId="2" fillId="0" borderId="0" applyFont="0" applyFill="0" applyBorder="0" applyAlignment="0" applyProtection="0"/>
    <xf numFmtId="0" fontId="6" fillId="0" borderId="0"/>
    <xf numFmtId="0" fontId="9" fillId="0" borderId="0" applyNumberFormat="0" applyFill="0" applyBorder="0" applyAlignment="0" applyProtection="0">
      <alignment vertical="top"/>
      <protection locked="0"/>
    </xf>
    <xf numFmtId="0" fontId="1" fillId="0" borderId="0"/>
    <xf numFmtId="0" fontId="2" fillId="0" borderId="0"/>
    <xf numFmtId="0" fontId="22" fillId="0" borderId="1">
      <alignment horizontal="right"/>
      <protection locked="0"/>
    </xf>
    <xf numFmtId="0" fontId="24" fillId="0" borderId="13" applyBorder="0">
      <protection locked="0"/>
    </xf>
    <xf numFmtId="0" fontId="25" fillId="0" borderId="0">
      <protection locked="0"/>
    </xf>
    <xf numFmtId="15" fontId="26" fillId="0" borderId="1" applyNumberFormat="0" applyBorder="0">
      <protection locked="0"/>
    </xf>
    <xf numFmtId="165" fontId="4" fillId="0" borderId="0">
      <protection locked="0"/>
    </xf>
    <xf numFmtId="166" fontId="4" fillId="0" borderId="0">
      <protection locked="0"/>
    </xf>
    <xf numFmtId="165" fontId="4" fillId="0" borderId="14">
      <protection locked="0"/>
    </xf>
    <xf numFmtId="166" fontId="4" fillId="0" borderId="2">
      <protection locked="0"/>
    </xf>
    <xf numFmtId="167" fontId="4" fillId="0" borderId="0"/>
    <xf numFmtId="167" fontId="4" fillId="0" borderId="14"/>
    <xf numFmtId="167" fontId="4" fillId="0" borderId="2"/>
    <xf numFmtId="43" fontId="6" fillId="0" borderId="0" applyFont="0" applyFill="0" applyBorder="0" applyAlignment="0" applyProtection="0"/>
    <xf numFmtId="0" fontId="41" fillId="0" borderId="0" applyNumberFormat="0" applyFill="0" applyBorder="0" applyAlignment="0" applyProtection="0"/>
    <xf numFmtId="44" fontId="6" fillId="0" borderId="0" applyFont="0" applyFill="0" applyBorder="0" applyAlignment="0" applyProtection="0"/>
  </cellStyleXfs>
  <cellXfs count="189">
    <xf numFmtId="0" fontId="0" fillId="0" borderId="0" xfId="0"/>
    <xf numFmtId="0" fontId="2" fillId="0" borderId="1" xfId="1" applyBorder="1"/>
    <xf numFmtId="0" fontId="2" fillId="0" borderId="2" xfId="1" applyBorder="1"/>
    <xf numFmtId="0" fontId="2" fillId="0" borderId="0" xfId="1" applyBorder="1"/>
    <xf numFmtId="0" fontId="0" fillId="0" borderId="0" xfId="0" applyBorder="1"/>
    <xf numFmtId="0" fontId="2" fillId="3" borderId="0" xfId="1" applyFill="1" applyBorder="1"/>
    <xf numFmtId="0" fontId="2" fillId="4" borderId="0" xfId="1" applyFill="1" applyBorder="1"/>
    <xf numFmtId="0" fontId="3" fillId="0" borderId="0" xfId="1" applyFont="1" applyBorder="1"/>
    <xf numFmtId="0" fontId="0" fillId="0" borderId="5" xfId="0" applyBorder="1"/>
    <xf numFmtId="0" fontId="0" fillId="0" borderId="6" xfId="0" applyBorder="1"/>
    <xf numFmtId="0" fontId="0" fillId="0" borderId="7" xfId="0" applyBorder="1"/>
    <xf numFmtId="0" fontId="21" fillId="0" borderId="8" xfId="0" applyFont="1" applyBorder="1"/>
    <xf numFmtId="0" fontId="0" fillId="0" borderId="9" xfId="0" applyBorder="1"/>
    <xf numFmtId="0" fontId="0" fillId="0" borderId="8" xfId="0" applyBorder="1"/>
    <xf numFmtId="0" fontId="0" fillId="0" borderId="10" xfId="0" applyBorder="1"/>
    <xf numFmtId="0" fontId="0" fillId="0" borderId="11" xfId="0" applyBorder="1"/>
    <xf numFmtId="0" fontId="0" fillId="0" borderId="12" xfId="0" applyBorder="1"/>
    <xf numFmtId="0" fontId="2" fillId="0" borderId="8" xfId="1" applyBorder="1"/>
    <xf numFmtId="44" fontId="0" fillId="0" borderId="0" xfId="0" applyNumberFormat="1" applyBorder="1"/>
    <xf numFmtId="43" fontId="27" fillId="0" borderId="0" xfId="88" applyFont="1" applyFill="1" applyBorder="1" applyAlignment="1">
      <alignment horizontal="center" wrapText="1"/>
    </xf>
    <xf numFmtId="43" fontId="0" fillId="0" borderId="0" xfId="88" applyFont="1" applyProtection="1"/>
    <xf numFmtId="43" fontId="7" fillId="23" borderId="0" xfId="88" applyFont="1" applyFill="1" applyProtection="1"/>
    <xf numFmtId="43" fontId="27" fillId="0" borderId="1" xfId="88" applyFont="1" applyFill="1" applyBorder="1" applyAlignment="1" applyProtection="1">
      <alignment horizontal="center" wrapText="1"/>
    </xf>
    <xf numFmtId="43" fontId="7" fillId="0" borderId="0" xfId="88" applyFont="1" applyProtection="1"/>
    <xf numFmtId="0" fontId="7" fillId="0" borderId="0" xfId="0" applyFont="1" applyProtection="1"/>
    <xf numFmtId="43" fontId="7" fillId="0" borderId="0" xfId="88" applyFont="1" applyFill="1" applyProtection="1"/>
    <xf numFmtId="43" fontId="7" fillId="24" borderId="0" xfId="88" applyFont="1" applyFill="1" applyProtection="1"/>
    <xf numFmtId="43" fontId="7" fillId="0" borderId="0" xfId="0" applyNumberFormat="1" applyFont="1" applyProtection="1"/>
    <xf numFmtId="0" fontId="27" fillId="0" borderId="0" xfId="0" applyFont="1" applyAlignment="1">
      <alignment horizontal="center" wrapText="1"/>
    </xf>
    <xf numFmtId="0" fontId="7" fillId="0" borderId="1" xfId="0" applyFont="1" applyBorder="1" applyAlignment="1">
      <alignment horizontal="centerContinuous"/>
    </xf>
    <xf numFmtId="0" fontId="27" fillId="0" borderId="1" xfId="0" applyFont="1" applyBorder="1" applyAlignment="1">
      <alignment horizontal="centerContinuous" wrapText="1"/>
    </xf>
    <xf numFmtId="0" fontId="30" fillId="0" borderId="0" xfId="0" applyFont="1"/>
    <xf numFmtId="0" fontId="0" fillId="0" borderId="0" xfId="0" applyProtection="1">
      <protection hidden="1"/>
    </xf>
    <xf numFmtId="0" fontId="0" fillId="0" borderId="0" xfId="0" applyProtection="1">
      <protection locked="0"/>
    </xf>
    <xf numFmtId="0" fontId="27" fillId="0" borderId="0" xfId="0" applyFont="1"/>
    <xf numFmtId="0" fontId="32" fillId="27" borderId="22" xfId="0" applyFont="1" applyFill="1" applyBorder="1" applyAlignment="1">
      <alignment horizontal="center" vertical="center" wrapText="1"/>
    </xf>
    <xf numFmtId="0" fontId="32" fillId="27" borderId="22" xfId="0" applyFont="1" applyFill="1" applyBorder="1" applyAlignment="1">
      <alignment horizontal="center" vertical="top" wrapText="1"/>
    </xf>
    <xf numFmtId="0" fontId="33" fillId="26" borderId="22" xfId="0" applyFont="1" applyFill="1" applyBorder="1" applyAlignment="1">
      <alignment horizontal="center" vertical="center" wrapText="1"/>
    </xf>
    <xf numFmtId="0" fontId="33" fillId="26" borderId="22" xfId="0" applyFont="1" applyFill="1" applyBorder="1" applyAlignment="1">
      <alignment horizontal="center" vertical="top" wrapText="1"/>
    </xf>
    <xf numFmtId="0" fontId="34" fillId="0" borderId="0" xfId="0" applyFont="1"/>
    <xf numFmtId="0" fontId="33" fillId="27" borderId="22" xfId="0" applyFont="1" applyFill="1" applyBorder="1" applyAlignment="1">
      <alignment horizontal="center" vertical="center" wrapText="1"/>
    </xf>
    <xf numFmtId="0" fontId="33" fillId="27" borderId="22" xfId="0" applyFont="1" applyFill="1" applyBorder="1" applyAlignment="1">
      <alignment horizontal="center" vertical="top" wrapText="1"/>
    </xf>
    <xf numFmtId="0" fontId="36" fillId="0" borderId="1" xfId="66" applyFont="1" applyBorder="1" applyAlignment="1">
      <alignment horizontal="center" wrapText="1"/>
    </xf>
    <xf numFmtId="0" fontId="37" fillId="0" borderId="0" xfId="66" applyFont="1" applyAlignment="1">
      <alignment horizontal="center" wrapText="1"/>
    </xf>
    <xf numFmtId="0" fontId="36" fillId="0" borderId="0" xfId="66" applyFont="1" applyAlignment="1">
      <alignment horizontal="center" wrapText="1"/>
    </xf>
    <xf numFmtId="0" fontId="37" fillId="0" borderId="0" xfId="0" applyFont="1" applyAlignment="1">
      <alignment horizontal="left" vertical="top"/>
    </xf>
    <xf numFmtId="0" fontId="37" fillId="0" borderId="23" xfId="0" applyFont="1" applyBorder="1" applyAlignment="1" applyProtection="1">
      <alignment horizontal="left"/>
      <protection locked="0"/>
    </xf>
    <xf numFmtId="0" fontId="36" fillId="0" borderId="0" xfId="66" applyFont="1" applyAlignment="1" applyProtection="1">
      <alignment horizontal="center" wrapText="1"/>
      <protection locked="0"/>
    </xf>
    <xf numFmtId="168" fontId="37" fillId="0" borderId="0" xfId="66" applyNumberFormat="1" applyFont="1" applyAlignment="1">
      <alignment horizontal="center" vertical="center"/>
    </xf>
    <xf numFmtId="0" fontId="37" fillId="28" borderId="23" xfId="0" applyFont="1" applyFill="1" applyBorder="1" applyAlignment="1" applyProtection="1">
      <alignment horizontal="left" shrinkToFit="1"/>
      <protection locked="0"/>
    </xf>
    <xf numFmtId="168" fontId="36" fillId="0" borderId="0" xfId="66" applyNumberFormat="1" applyFont="1" applyAlignment="1">
      <alignment horizontal="center" vertical="center"/>
    </xf>
    <xf numFmtId="0" fontId="36" fillId="0" borderId="0" xfId="0" applyFont="1" applyAlignment="1">
      <alignment horizontal="left" vertical="top"/>
    </xf>
    <xf numFmtId="0" fontId="37" fillId="0" borderId="0" xfId="0" applyFont="1" applyAlignment="1">
      <alignment horizontal="centerContinuous" vertical="top"/>
    </xf>
    <xf numFmtId="0" fontId="36" fillId="0" borderId="0" xfId="0" applyFont="1" applyAlignment="1">
      <alignment horizontal="centerContinuous" vertical="top"/>
    </xf>
    <xf numFmtId="0" fontId="38" fillId="0" borderId="0" xfId="0" applyFont="1" applyAlignment="1">
      <alignment horizontal="centerContinuous"/>
    </xf>
    <xf numFmtId="0" fontId="38" fillId="0" borderId="0" xfId="0" applyFont="1"/>
    <xf numFmtId="0" fontId="38" fillId="25" borderId="0" xfId="0" applyFont="1" applyFill="1"/>
    <xf numFmtId="0" fontId="37" fillId="0" borderId="0" xfId="66" applyFont="1"/>
    <xf numFmtId="0" fontId="38" fillId="0" borderId="0" xfId="0" applyFont="1" applyProtection="1">
      <protection locked="0"/>
    </xf>
    <xf numFmtId="0" fontId="39" fillId="0" borderId="0" xfId="0" applyFont="1" applyProtection="1">
      <protection locked="0"/>
    </xf>
    <xf numFmtId="0" fontId="39" fillId="0" borderId="0" xfId="0" applyFont="1"/>
    <xf numFmtId="0" fontId="37" fillId="0" borderId="0" xfId="17" applyFont="1" applyAlignment="1">
      <alignment vertical="top" wrapText="1"/>
    </xf>
    <xf numFmtId="0" fontId="36" fillId="28" borderId="23" xfId="66" applyFont="1" applyFill="1" applyBorder="1" applyAlignment="1" applyProtection="1">
      <alignment horizontal="center" vertical="center"/>
      <protection locked="0"/>
    </xf>
    <xf numFmtId="0" fontId="37" fillId="0" borderId="0" xfId="66" applyFont="1" applyProtection="1">
      <protection locked="0"/>
    </xf>
    <xf numFmtId="0" fontId="40" fillId="0" borderId="0" xfId="0" applyFont="1" applyProtection="1">
      <protection hidden="1"/>
    </xf>
    <xf numFmtId="14" fontId="38" fillId="0" borderId="23" xfId="0" applyNumberFormat="1" applyFont="1" applyFill="1" applyBorder="1" applyProtection="1">
      <protection locked="0"/>
    </xf>
    <xf numFmtId="14" fontId="39" fillId="0" borderId="23" xfId="0" applyNumberFormat="1" applyFont="1" applyFill="1" applyBorder="1" applyProtection="1">
      <protection locked="0"/>
    </xf>
    <xf numFmtId="0" fontId="36" fillId="0" borderId="23" xfId="66" applyFont="1" applyFill="1" applyBorder="1" applyAlignment="1" applyProtection="1">
      <alignment horizontal="center" vertical="center"/>
      <protection locked="0"/>
    </xf>
    <xf numFmtId="0" fontId="42" fillId="0" borderId="0" xfId="89" applyFont="1"/>
    <xf numFmtId="0" fontId="38" fillId="25" borderId="0" xfId="0" applyFont="1" applyFill="1" applyProtection="1">
      <protection hidden="1"/>
    </xf>
    <xf numFmtId="14" fontId="0" fillId="0" borderId="0" xfId="0" applyNumberFormat="1" applyProtection="1">
      <protection hidden="1"/>
    </xf>
    <xf numFmtId="0" fontId="44" fillId="0" borderId="0" xfId="0" applyFont="1"/>
    <xf numFmtId="0" fontId="45" fillId="25" borderId="0" xfId="0" applyFont="1" applyFill="1"/>
    <xf numFmtId="0" fontId="46" fillId="25" borderId="0" xfId="0" applyFont="1" applyFill="1"/>
    <xf numFmtId="0" fontId="44" fillId="25" borderId="0" xfId="0" applyFont="1" applyFill="1"/>
    <xf numFmtId="0" fontId="44" fillId="25" borderId="0" xfId="0" applyFont="1" applyFill="1" applyAlignment="1">
      <alignment horizontal="center"/>
    </xf>
    <xf numFmtId="0" fontId="47" fillId="0" borderId="0" xfId="0" applyFont="1"/>
    <xf numFmtId="0" fontId="44" fillId="0" borderId="0" xfId="0" applyFont="1" applyAlignment="1">
      <alignment horizontal="center"/>
    </xf>
    <xf numFmtId="0" fontId="43" fillId="0" borderId="0" xfId="0" applyFont="1" applyAlignment="1">
      <alignment horizontal="left"/>
    </xf>
    <xf numFmtId="0" fontId="44" fillId="0" borderId="0" xfId="0" applyFont="1" applyAlignment="1">
      <alignment horizontal="left"/>
    </xf>
    <xf numFmtId="0" fontId="44" fillId="0" borderId="0" xfId="0" applyFont="1" applyAlignment="1">
      <alignment horizontal="left" wrapText="1"/>
    </xf>
    <xf numFmtId="0" fontId="43" fillId="0" borderId="0" xfId="0" applyFont="1"/>
    <xf numFmtId="0" fontId="48" fillId="0" borderId="0" xfId="0" applyFont="1"/>
    <xf numFmtId="0" fontId="43" fillId="0" borderId="0" xfId="0" applyFont="1" applyAlignment="1">
      <alignment vertical="top"/>
    </xf>
    <xf numFmtId="0" fontId="49" fillId="0" borderId="0" xfId="89" quotePrefix="1" applyFont="1" applyAlignment="1" applyProtection="1"/>
    <xf numFmtId="0" fontId="43" fillId="0" borderId="0" xfId="0" applyFont="1" applyAlignment="1"/>
    <xf numFmtId="0" fontId="43" fillId="0" borderId="0" xfId="0" applyFont="1" applyAlignment="1">
      <alignment horizontal="left" wrapText="1"/>
    </xf>
    <xf numFmtId="0" fontId="50" fillId="0" borderId="0" xfId="11" applyFont="1" applyAlignment="1" applyProtection="1">
      <alignment horizontal="center"/>
    </xf>
    <xf numFmtId="0" fontId="43" fillId="0" borderId="0" xfId="0" applyFont="1" applyAlignment="1">
      <alignment wrapText="1"/>
    </xf>
    <xf numFmtId="0" fontId="44" fillId="0" borderId="0" xfId="0" applyFont="1" applyAlignment="1">
      <alignment wrapText="1"/>
    </xf>
    <xf numFmtId="0" fontId="43" fillId="0" borderId="0" xfId="0" applyFont="1" applyAlignment="1">
      <alignment horizontal="center" vertical="top"/>
    </xf>
    <xf numFmtId="43" fontId="27" fillId="0" borderId="1" xfId="88" applyFont="1" applyFill="1" applyBorder="1" applyAlignment="1" applyProtection="1">
      <alignment horizontal="center" wrapText="1"/>
      <protection hidden="1"/>
    </xf>
    <xf numFmtId="43" fontId="0" fillId="23" borderId="0" xfId="88" applyFont="1" applyFill="1" applyProtection="1">
      <protection locked="0"/>
    </xf>
    <xf numFmtId="43" fontId="0" fillId="0" borderId="0" xfId="88" applyFont="1" applyProtection="1">
      <protection locked="0"/>
    </xf>
    <xf numFmtId="0" fontId="5" fillId="0" borderId="0" xfId="1" applyFont="1" applyProtection="1">
      <protection hidden="1"/>
    </xf>
    <xf numFmtId="0" fontId="2" fillId="0" borderId="0" xfId="1" applyProtection="1">
      <protection hidden="1"/>
    </xf>
    <xf numFmtId="43" fontId="2" fillId="0" borderId="0" xfId="88" applyFont="1" applyProtection="1">
      <protection hidden="1"/>
    </xf>
    <xf numFmtId="43" fontId="0" fillId="0" borderId="0" xfId="88" applyFont="1" applyProtection="1">
      <protection hidden="1"/>
    </xf>
    <xf numFmtId="43" fontId="0" fillId="23" borderId="0" xfId="88" applyFont="1" applyFill="1" applyProtection="1">
      <protection hidden="1"/>
    </xf>
    <xf numFmtId="43" fontId="0" fillId="24" borderId="0" xfId="88" applyFont="1" applyFill="1" applyProtection="1">
      <protection hidden="1"/>
    </xf>
    <xf numFmtId="0" fontId="23" fillId="0" borderId="0" xfId="76" applyFont="1" applyFill="1" applyAlignment="1" applyProtection="1">
      <alignment horizontal="left"/>
      <protection hidden="1"/>
    </xf>
    <xf numFmtId="43" fontId="7" fillId="23" borderId="1" xfId="88" applyFont="1" applyFill="1" applyBorder="1" applyAlignment="1" applyProtection="1">
      <alignment horizontal="centerContinuous" wrapText="1"/>
      <protection hidden="1"/>
    </xf>
    <xf numFmtId="43" fontId="7" fillId="23" borderId="1" xfId="88" applyFont="1" applyFill="1" applyBorder="1" applyAlignment="1" applyProtection="1">
      <alignment horizontal="centerContinuous"/>
      <protection hidden="1"/>
    </xf>
    <xf numFmtId="43" fontId="7" fillId="0" borderId="1" xfId="88" applyFont="1" applyFill="1" applyBorder="1" applyAlignment="1" applyProtection="1">
      <alignment horizontal="centerContinuous"/>
      <protection hidden="1"/>
    </xf>
    <xf numFmtId="43" fontId="0" fillId="0" borderId="1" xfId="88" applyFont="1" applyFill="1" applyBorder="1" applyAlignment="1" applyProtection="1">
      <alignment horizontal="centerContinuous"/>
      <protection hidden="1"/>
    </xf>
    <xf numFmtId="0" fontId="7" fillId="0" borderId="1" xfId="0" applyFont="1" applyBorder="1" applyAlignment="1" applyProtection="1">
      <alignment horizontal="centerContinuous" wrapText="1"/>
      <protection hidden="1"/>
    </xf>
    <xf numFmtId="0" fontId="7" fillId="0" borderId="1" xfId="0" applyFont="1" applyBorder="1" applyAlignment="1" applyProtection="1">
      <alignment horizontal="centerContinuous"/>
      <protection hidden="1"/>
    </xf>
    <xf numFmtId="43" fontId="27" fillId="23" borderId="1" xfId="88" applyFont="1" applyFill="1" applyBorder="1" applyAlignment="1" applyProtection="1">
      <alignment horizontal="center" wrapText="1"/>
      <protection hidden="1"/>
    </xf>
    <xf numFmtId="43" fontId="27" fillId="0" borderId="1" xfId="88" quotePrefix="1" applyFont="1" applyFill="1" applyBorder="1" applyAlignment="1" applyProtection="1">
      <alignment horizontal="center" wrapText="1"/>
      <protection hidden="1"/>
    </xf>
    <xf numFmtId="43" fontId="27" fillId="0" borderId="0" xfId="88" applyFont="1" applyFill="1" applyBorder="1" applyAlignment="1" applyProtection="1">
      <alignment horizontal="center" wrapText="1"/>
      <protection hidden="1"/>
    </xf>
    <xf numFmtId="43" fontId="7" fillId="0" borderId="0" xfId="0" applyNumberFormat="1" applyFont="1" applyProtection="1">
      <protection locked="0"/>
    </xf>
    <xf numFmtId="43" fontId="0" fillId="0" borderId="0" xfId="88" applyFont="1" applyAlignment="1" applyProtection="1">
      <alignment horizontal="center" wrapText="1"/>
      <protection hidden="1"/>
    </xf>
    <xf numFmtId="0" fontId="44" fillId="0" borderId="0" xfId="0" applyFont="1" applyAlignment="1">
      <alignment horizontal="left"/>
    </xf>
    <xf numFmtId="0" fontId="36" fillId="0" borderId="0" xfId="66" applyFont="1" applyAlignment="1" applyProtection="1">
      <alignment horizontal="center" wrapText="1"/>
    </xf>
    <xf numFmtId="0" fontId="37" fillId="0" borderId="0" xfId="66" applyFont="1" applyProtection="1"/>
    <xf numFmtId="43" fontId="37" fillId="0" borderId="0" xfId="66" applyNumberFormat="1" applyFont="1" applyProtection="1"/>
    <xf numFmtId="0" fontId="2" fillId="0" borderId="0" xfId="1" applyFont="1" applyAlignment="1" applyProtection="1">
      <alignment horizontal="left"/>
      <protection hidden="1"/>
    </xf>
    <xf numFmtId="14" fontId="0" fillId="0" borderId="0" xfId="0" applyNumberFormat="1"/>
    <xf numFmtId="0" fontId="43" fillId="0" borderId="0" xfId="0" applyFont="1" applyAlignment="1">
      <alignment horizontal="center"/>
    </xf>
    <xf numFmtId="0" fontId="44" fillId="0" borderId="0" xfId="0" applyFont="1" applyAlignment="1">
      <alignment horizontal="left" wrapText="1"/>
    </xf>
    <xf numFmtId="0" fontId="30" fillId="0" borderId="0" xfId="0" applyFont="1" applyAlignment="1">
      <alignment horizontal="left"/>
    </xf>
    <xf numFmtId="0" fontId="44" fillId="0" borderId="0" xfId="0" applyFont="1" applyAlignment="1">
      <alignment horizontal="left"/>
    </xf>
    <xf numFmtId="0" fontId="30" fillId="0" borderId="0" xfId="0" applyFont="1" applyAlignment="1">
      <alignment wrapText="1"/>
    </xf>
    <xf numFmtId="0" fontId="44" fillId="25" borderId="0" xfId="0" applyFont="1" applyFill="1" applyAlignment="1">
      <alignment horizontal="left" wrapText="1"/>
    </xf>
    <xf numFmtId="0" fontId="37" fillId="0" borderId="0" xfId="0" applyFont="1" applyAlignment="1">
      <alignment horizontal="center" vertical="top"/>
    </xf>
    <xf numFmtId="0" fontId="37" fillId="0" borderId="0" xfId="0" applyFont="1" applyAlignment="1" applyProtection="1">
      <alignment horizontal="center"/>
      <protection hidden="1"/>
    </xf>
    <xf numFmtId="0" fontId="35" fillId="25" borderId="0" xfId="0" applyFont="1" applyFill="1" applyAlignment="1" applyProtection="1">
      <alignment horizontal="left" vertical="top" indent="3"/>
      <protection hidden="1"/>
    </xf>
    <xf numFmtId="0" fontId="36" fillId="0" borderId="0" xfId="66" applyFont="1" applyAlignment="1">
      <alignment horizontal="center" wrapText="1"/>
    </xf>
    <xf numFmtId="14" fontId="5" fillId="2" borderId="13" xfId="1" applyNumberFormat="1" applyFont="1" applyFill="1" applyBorder="1" applyAlignment="1" applyProtection="1">
      <alignment horizontal="left" shrinkToFit="1"/>
      <protection hidden="1"/>
    </xf>
    <xf numFmtId="0" fontId="5" fillId="2" borderId="13" xfId="1" applyFont="1" applyFill="1" applyBorder="1" applyAlignment="1" applyProtection="1">
      <alignment horizontal="left" shrinkToFit="1"/>
      <protection hidden="1"/>
    </xf>
    <xf numFmtId="0" fontId="2" fillId="0" borderId="0" xfId="1" applyFont="1" applyAlignment="1" applyProtection="1">
      <alignment horizontal="left" wrapText="1"/>
      <protection hidden="1"/>
    </xf>
    <xf numFmtId="171" fontId="0" fillId="0" borderId="0" xfId="0" applyNumberFormat="1" applyFill="1"/>
    <xf numFmtId="171" fontId="0" fillId="0" borderId="0" xfId="0" applyNumberFormat="1" applyProtection="1"/>
    <xf numFmtId="171" fontId="0" fillId="0" borderId="0" xfId="0" applyNumberFormat="1" applyFill="1" applyProtection="1"/>
    <xf numFmtId="171" fontId="0" fillId="0" borderId="17" xfId="0" applyNumberFormat="1" applyFill="1" applyBorder="1" applyAlignment="1" applyProtection="1">
      <alignment horizontal="centerContinuous"/>
    </xf>
    <xf numFmtId="171" fontId="0" fillId="0" borderId="0" xfId="0" applyNumberFormat="1" applyFill="1" applyAlignment="1">
      <alignment vertical="center"/>
    </xf>
    <xf numFmtId="171" fontId="0" fillId="0" borderId="15" xfId="0" applyNumberFormat="1" applyFill="1" applyBorder="1" applyAlignment="1">
      <alignment horizontal="left" vertical="center"/>
    </xf>
    <xf numFmtId="171" fontId="0" fillId="0" borderId="16" xfId="0" applyNumberFormat="1" applyFill="1" applyBorder="1" applyAlignment="1">
      <alignment vertical="center"/>
    </xf>
    <xf numFmtId="171" fontId="0" fillId="0" borderId="16" xfId="0" applyNumberFormat="1" applyFill="1" applyBorder="1"/>
    <xf numFmtId="171" fontId="0" fillId="0" borderId="15" xfId="0" applyNumberFormat="1" applyFill="1" applyBorder="1" applyAlignment="1">
      <alignment horizontal="centerContinuous"/>
    </xf>
    <xf numFmtId="171" fontId="0" fillId="0" borderId="16" xfId="0" applyNumberFormat="1" applyFill="1" applyBorder="1" applyAlignment="1">
      <alignment horizontal="centerContinuous"/>
    </xf>
    <xf numFmtId="171" fontId="7" fillId="0" borderId="0" xfId="0" applyNumberFormat="1" applyFont="1" applyAlignment="1">
      <alignment horizontal="center"/>
    </xf>
    <xf numFmtId="171" fontId="7" fillId="0" borderId="1" xfId="0" applyNumberFormat="1" applyFont="1" applyBorder="1" applyAlignment="1" applyProtection="1">
      <alignment horizontal="center" wrapText="1"/>
    </xf>
    <xf numFmtId="171" fontId="27" fillId="0" borderId="1" xfId="88" applyNumberFormat="1" applyFont="1" applyFill="1" applyBorder="1" applyAlignment="1">
      <alignment horizontal="center" wrapText="1"/>
    </xf>
    <xf numFmtId="171" fontId="7" fillId="0" borderId="1" xfId="0" applyNumberFormat="1" applyFont="1" applyBorder="1" applyAlignment="1">
      <alignment horizontal="center" wrapText="1"/>
    </xf>
    <xf numFmtId="171" fontId="7" fillId="25" borderId="19" xfId="0" applyNumberFormat="1" applyFont="1" applyFill="1" applyBorder="1" applyAlignment="1" applyProtection="1">
      <alignment horizontal="center" wrapText="1"/>
    </xf>
    <xf numFmtId="171" fontId="7" fillId="24" borderId="0" xfId="0" applyNumberFormat="1" applyFont="1" applyFill="1" applyAlignment="1">
      <alignment horizontal="center"/>
    </xf>
    <xf numFmtId="171" fontId="31" fillId="0" borderId="18" xfId="88" applyNumberFormat="1" applyFont="1" applyFill="1" applyBorder="1" applyAlignment="1">
      <alignment horizontal="center" wrapText="1"/>
    </xf>
    <xf numFmtId="171" fontId="31" fillId="0" borderId="0" xfId="88" applyNumberFormat="1" applyFont="1" applyFill="1" applyBorder="1" applyAlignment="1">
      <alignment horizontal="center" wrapText="1"/>
    </xf>
    <xf numFmtId="171" fontId="7" fillId="0" borderId="18" xfId="88" applyNumberFormat="1" applyFont="1" applyFill="1" applyBorder="1" applyAlignment="1">
      <alignment horizontal="center" wrapText="1"/>
    </xf>
    <xf numFmtId="171" fontId="7" fillId="0" borderId="0" xfId="88" applyNumberFormat="1" applyFont="1" applyFill="1" applyBorder="1" applyAlignment="1">
      <alignment horizontal="center" wrapText="1"/>
    </xf>
    <xf numFmtId="171" fontId="27" fillId="0" borderId="18" xfId="0" applyNumberFormat="1" applyFont="1" applyBorder="1" applyAlignment="1">
      <alignment horizontal="center" wrapText="1"/>
    </xf>
    <xf numFmtId="171" fontId="27" fillId="0" borderId="0" xfId="0" applyNumberFormat="1" applyFont="1" applyBorder="1" applyAlignment="1">
      <alignment horizontal="center" wrapText="1"/>
    </xf>
    <xf numFmtId="171" fontId="30" fillId="0" borderId="0" xfId="0" applyNumberFormat="1" applyFont="1" applyBorder="1"/>
    <xf numFmtId="171" fontId="30" fillId="0" borderId="0" xfId="88" applyNumberFormat="1" applyFont="1"/>
    <xf numFmtId="171" fontId="30" fillId="0" borderId="0" xfId="88" applyNumberFormat="1" applyFont="1" applyProtection="1"/>
    <xf numFmtId="171" fontId="0" fillId="0" borderId="0" xfId="88" applyNumberFormat="1" applyFont="1" applyProtection="1">
      <protection locked="0"/>
    </xf>
    <xf numFmtId="171" fontId="0" fillId="25" borderId="19" xfId="88" applyNumberFormat="1" applyFont="1" applyFill="1" applyBorder="1" applyProtection="1"/>
    <xf numFmtId="171" fontId="0" fillId="24" borderId="0" xfId="88" applyNumberFormat="1" applyFont="1" applyFill="1"/>
    <xf numFmtId="171" fontId="0" fillId="0" borderId="18" xfId="88" applyNumberFormat="1" applyFont="1" applyBorder="1" applyProtection="1"/>
    <xf numFmtId="171" fontId="0" fillId="0" borderId="18" xfId="88" applyNumberFormat="1" applyFont="1" applyBorder="1" applyProtection="1">
      <protection locked="0"/>
    </xf>
    <xf numFmtId="171" fontId="0" fillId="0" borderId="0" xfId="88" applyNumberFormat="1" applyFont="1" applyBorder="1" applyProtection="1">
      <protection locked="0"/>
    </xf>
    <xf numFmtId="171" fontId="0" fillId="0" borderId="0" xfId="88" applyNumberFormat="1" applyFont="1"/>
    <xf numFmtId="171" fontId="30" fillId="0" borderId="0" xfId="0" applyNumberFormat="1" applyFont="1"/>
    <xf numFmtId="171" fontId="30" fillId="0" borderId="0" xfId="0" applyNumberFormat="1" applyFont="1" applyProtection="1"/>
    <xf numFmtId="171" fontId="0" fillId="0" borderId="0" xfId="0" applyNumberFormat="1" applyProtection="1">
      <protection locked="0"/>
    </xf>
    <xf numFmtId="171" fontId="0" fillId="25" borderId="19" xfId="0" applyNumberFormat="1" applyFill="1" applyBorder="1" applyProtection="1"/>
    <xf numFmtId="171" fontId="0" fillId="24" borderId="0" xfId="0" applyNumberFormat="1" applyFill="1"/>
    <xf numFmtId="171" fontId="0" fillId="0" borderId="18" xfId="0" applyNumberFormat="1" applyBorder="1" applyProtection="1"/>
    <xf numFmtId="171" fontId="0" fillId="0" borderId="18" xfId="0" applyNumberFormat="1" applyBorder="1" applyProtection="1">
      <protection locked="0"/>
    </xf>
    <xf numFmtId="171" fontId="0" fillId="0" borderId="0" xfId="0" applyNumberFormat="1" applyBorder="1" applyProtection="1">
      <protection locked="0"/>
    </xf>
    <xf numFmtId="171" fontId="0" fillId="0" borderId="0" xfId="0" applyNumberFormat="1"/>
    <xf numFmtId="171" fontId="0" fillId="0" borderId="1" xfId="0" applyNumberFormat="1" applyBorder="1" applyProtection="1">
      <protection hidden="1"/>
    </xf>
    <xf numFmtId="171" fontId="0" fillId="0" borderId="1" xfId="0" applyNumberFormat="1" applyBorder="1" applyProtection="1">
      <protection locked="0"/>
    </xf>
    <xf numFmtId="171" fontId="0" fillId="25" borderId="21" xfId="0" applyNumberFormat="1" applyFill="1" applyBorder="1" applyProtection="1"/>
    <xf numFmtId="171" fontId="0" fillId="0" borderId="20" xfId="0" applyNumberFormat="1" applyBorder="1" applyProtection="1">
      <protection locked="0"/>
    </xf>
    <xf numFmtId="171" fontId="0" fillId="0" borderId="20" xfId="0" applyNumberFormat="1" applyBorder="1"/>
    <xf numFmtId="171" fontId="0" fillId="0" borderId="1" xfId="0" applyNumberFormat="1" applyBorder="1"/>
    <xf numFmtId="171" fontId="0" fillId="24" borderId="0" xfId="0" applyNumberFormat="1" applyFill="1" applyProtection="1"/>
    <xf numFmtId="171" fontId="0" fillId="0" borderId="0" xfId="0" applyNumberFormat="1" applyBorder="1" applyProtection="1"/>
    <xf numFmtId="171" fontId="27" fillId="0" borderId="1" xfId="88" applyNumberFormat="1" applyFont="1" applyFill="1" applyBorder="1" applyAlignment="1" applyProtection="1">
      <alignment horizontal="center" wrapText="1"/>
    </xf>
    <xf numFmtId="171" fontId="0" fillId="0" borderId="19" xfId="0" applyNumberFormat="1" applyBorder="1" applyProtection="1"/>
    <xf numFmtId="171" fontId="0" fillId="25" borderId="0" xfId="0" applyNumberFormat="1" applyFill="1" applyProtection="1"/>
    <xf numFmtId="171" fontId="0" fillId="25" borderId="20" xfId="0" applyNumberFormat="1" applyFill="1" applyBorder="1" applyProtection="1"/>
    <xf numFmtId="171" fontId="0" fillId="25" borderId="1" xfId="0" applyNumberFormat="1" applyFill="1" applyBorder="1" applyProtection="1"/>
    <xf numFmtId="44" fontId="7" fillId="0" borderId="0" xfId="90" applyFont="1" applyProtection="1"/>
    <xf numFmtId="44" fontId="7" fillId="0" borderId="0" xfId="90" applyFont="1" applyProtection="1">
      <protection locked="0"/>
    </xf>
    <xf numFmtId="44" fontId="7" fillId="25" borderId="0" xfId="90" applyFont="1" applyFill="1" applyProtection="1"/>
    <xf numFmtId="44" fontId="0" fillId="0" borderId="0" xfId="90" applyFont="1"/>
  </cellXfs>
  <cellStyles count="91">
    <cellStyle name="Comma" xfId="88" builtinId="3"/>
    <cellStyle name="Comma 2" xfId="8" xr:uid="{00000000-0005-0000-0000-000000000000}"/>
    <cellStyle name="Comma 2 2" xfId="65" xr:uid="{00000000-0005-0000-0000-000001000000}"/>
    <cellStyle name="Comma 3" xfId="69" xr:uid="{00000000-0005-0000-0000-000002000000}"/>
    <cellStyle name="Comma 4" xfId="7" xr:uid="{00000000-0005-0000-0000-000003000000}"/>
    <cellStyle name="Currency" xfId="90" builtinId="4"/>
    <cellStyle name="Currency 2" xfId="9" xr:uid="{00000000-0005-0000-0000-000004000000}"/>
    <cellStyle name="Currency 2 2" xfId="58" xr:uid="{00000000-0005-0000-0000-000005000000}"/>
    <cellStyle name="Exhibit No." xfId="77" xr:uid="{00000000-0005-0000-0000-000006000000}"/>
    <cellStyle name="HeadStateofNC" xfId="78" xr:uid="{00000000-0005-0000-0000-000007000000}"/>
    <cellStyle name="HeadTitles" xfId="79" xr:uid="{00000000-0005-0000-0000-000008000000}"/>
    <cellStyle name="HeadYE_Date" xfId="80" xr:uid="{00000000-0005-0000-0000-000009000000}"/>
    <cellStyle name="Hyperlink" xfId="89" builtinId="8"/>
    <cellStyle name="Hyperlink 2" xfId="11" xr:uid="{00000000-0005-0000-0000-00000B000000}"/>
    <cellStyle name="Hyperlink 3" xfId="12" xr:uid="{00000000-0005-0000-0000-00000C000000}"/>
    <cellStyle name="Hyperlink 3 2" xfId="74" xr:uid="{00000000-0005-0000-0000-00000D000000}"/>
    <cellStyle name="Hyperlink 4" xfId="62" xr:uid="{00000000-0005-0000-0000-00000E000000}"/>
    <cellStyle name="Hyperlink 5" xfId="10" xr:uid="{00000000-0005-0000-0000-00000F000000}"/>
    <cellStyle name="Hyperlink 6" xfId="6" xr:uid="{00000000-0005-0000-0000-000010000000}"/>
    <cellStyle name="Normal" xfId="0" builtinId="0"/>
    <cellStyle name="Normal 2" xfId="1" xr:uid="{00000000-0005-0000-0000-000012000000}"/>
    <cellStyle name="Normal 2 2" xfId="13" xr:uid="{00000000-0005-0000-0000-000013000000}"/>
    <cellStyle name="Normal 2 2 2" xfId="59" xr:uid="{00000000-0005-0000-0000-000014000000}"/>
    <cellStyle name="Normal 2 2 3" xfId="67" xr:uid="{00000000-0005-0000-0000-000015000000}"/>
    <cellStyle name="Normal 2 3" xfId="3" xr:uid="{00000000-0005-0000-0000-000016000000}"/>
    <cellStyle name="Normal 2 3 2" xfId="71" xr:uid="{00000000-0005-0000-0000-000017000000}"/>
    <cellStyle name="Normal 2 4" xfId="66" xr:uid="{00000000-0005-0000-0000-000018000000}"/>
    <cellStyle name="Normal 2 5" xfId="4" xr:uid="{00000000-0005-0000-0000-000019000000}"/>
    <cellStyle name="Normal 3" xfId="5" xr:uid="{00000000-0005-0000-0000-00001A000000}"/>
    <cellStyle name="Normal 3 2" xfId="15" xr:uid="{00000000-0005-0000-0000-00001B000000}"/>
    <cellStyle name="Normal 3 2 2" xfId="60" xr:uid="{00000000-0005-0000-0000-00001C000000}"/>
    <cellStyle name="Normal 3 3" xfId="70" xr:uid="{00000000-0005-0000-0000-00001D000000}"/>
    <cellStyle name="Normal 3 4" xfId="68" xr:uid="{00000000-0005-0000-0000-00001E000000}"/>
    <cellStyle name="Normal 3 5" xfId="14" xr:uid="{00000000-0005-0000-0000-00001F000000}"/>
    <cellStyle name="Normal 4" xfId="16" xr:uid="{00000000-0005-0000-0000-000020000000}"/>
    <cellStyle name="Normal 4 2" xfId="2" xr:uid="{00000000-0005-0000-0000-000021000000}"/>
    <cellStyle name="Normal 4 2 2" xfId="73" xr:uid="{00000000-0005-0000-0000-000022000000}"/>
    <cellStyle name="Normal 4 3" xfId="63" xr:uid="{00000000-0005-0000-0000-000023000000}"/>
    <cellStyle name="Normal 5" xfId="17" xr:uid="{00000000-0005-0000-0000-000024000000}"/>
    <cellStyle name="Normal 5 2" xfId="61" xr:uid="{00000000-0005-0000-0000-000025000000}"/>
    <cellStyle name="Normal 5 2 2" xfId="75" xr:uid="{00000000-0005-0000-0000-000026000000}"/>
    <cellStyle name="Normal 5 3" xfId="64" xr:uid="{00000000-0005-0000-0000-000027000000}"/>
    <cellStyle name="Normal 6" xfId="18" xr:uid="{00000000-0005-0000-0000-000028000000}"/>
    <cellStyle name="Normal 7" xfId="57" xr:uid="{00000000-0005-0000-0000-000029000000}"/>
    <cellStyle name="Normal 8" xfId="76" xr:uid="{00000000-0005-0000-0000-00002A000000}"/>
    <cellStyle name="Number$ -" xfId="81" xr:uid="{00000000-0005-0000-0000-00002B000000}"/>
    <cellStyle name="Number-no $ -" xfId="82" xr:uid="{00000000-0005-0000-0000-00002C000000}"/>
    <cellStyle name="NumberTotal$ -" xfId="83" xr:uid="{00000000-0005-0000-0000-00002D000000}"/>
    <cellStyle name="NumberTotal-no $ -" xfId="84" xr:uid="{00000000-0005-0000-0000-00002E000000}"/>
    <cellStyle name="NumNo$" xfId="85" xr:uid="{00000000-0005-0000-0000-00002F000000}"/>
    <cellStyle name="NumTotD" xfId="86" xr:uid="{00000000-0005-0000-0000-000030000000}"/>
    <cellStyle name="NumTotNo$" xfId="87" xr:uid="{00000000-0005-0000-0000-000031000000}"/>
    <cellStyle name="Percent 2" xfId="72" xr:uid="{00000000-0005-0000-0000-000032000000}"/>
    <cellStyle name="SAPBEXaggData" xfId="19" xr:uid="{00000000-0005-0000-0000-000033000000}"/>
    <cellStyle name="SAPBEXaggDataEmph" xfId="20" xr:uid="{00000000-0005-0000-0000-000034000000}"/>
    <cellStyle name="SAPBEXaggItem" xfId="21" xr:uid="{00000000-0005-0000-0000-000035000000}"/>
    <cellStyle name="SAPBEXaggItemX" xfId="22" xr:uid="{00000000-0005-0000-0000-000036000000}"/>
    <cellStyle name="SAPBEXchaText" xfId="23" xr:uid="{00000000-0005-0000-0000-000037000000}"/>
    <cellStyle name="SAPBEXexcBad7" xfId="24" xr:uid="{00000000-0005-0000-0000-000038000000}"/>
    <cellStyle name="SAPBEXexcBad8" xfId="25" xr:uid="{00000000-0005-0000-0000-000039000000}"/>
    <cellStyle name="SAPBEXexcBad9" xfId="26" xr:uid="{00000000-0005-0000-0000-00003A000000}"/>
    <cellStyle name="SAPBEXexcCritical4" xfId="27" xr:uid="{00000000-0005-0000-0000-00003B000000}"/>
    <cellStyle name="SAPBEXexcCritical5" xfId="28" xr:uid="{00000000-0005-0000-0000-00003C000000}"/>
    <cellStyle name="SAPBEXexcCritical6" xfId="29" xr:uid="{00000000-0005-0000-0000-00003D000000}"/>
    <cellStyle name="SAPBEXexcGood1" xfId="30" xr:uid="{00000000-0005-0000-0000-00003E000000}"/>
    <cellStyle name="SAPBEXexcGood2" xfId="31" xr:uid="{00000000-0005-0000-0000-00003F000000}"/>
    <cellStyle name="SAPBEXexcGood3" xfId="32" xr:uid="{00000000-0005-0000-0000-000040000000}"/>
    <cellStyle name="SAPBEXfilterDrill" xfId="33" xr:uid="{00000000-0005-0000-0000-000041000000}"/>
    <cellStyle name="SAPBEXfilterItem" xfId="34" xr:uid="{00000000-0005-0000-0000-000042000000}"/>
    <cellStyle name="SAPBEXfilterText" xfId="35" xr:uid="{00000000-0005-0000-0000-000043000000}"/>
    <cellStyle name="SAPBEXformats" xfId="36" xr:uid="{00000000-0005-0000-0000-000044000000}"/>
    <cellStyle name="SAPBEXheaderItem" xfId="37" xr:uid="{00000000-0005-0000-0000-000045000000}"/>
    <cellStyle name="SAPBEXheaderText" xfId="38" xr:uid="{00000000-0005-0000-0000-000046000000}"/>
    <cellStyle name="SAPBEXHLevel0" xfId="39" xr:uid="{00000000-0005-0000-0000-000047000000}"/>
    <cellStyle name="SAPBEXHLevel0X" xfId="40" xr:uid="{00000000-0005-0000-0000-000048000000}"/>
    <cellStyle name="SAPBEXHLevel1" xfId="41" xr:uid="{00000000-0005-0000-0000-000049000000}"/>
    <cellStyle name="SAPBEXHLevel1X" xfId="42" xr:uid="{00000000-0005-0000-0000-00004A000000}"/>
    <cellStyle name="SAPBEXHLevel2" xfId="43" xr:uid="{00000000-0005-0000-0000-00004B000000}"/>
    <cellStyle name="SAPBEXHLevel2X" xfId="44" xr:uid="{00000000-0005-0000-0000-00004C000000}"/>
    <cellStyle name="SAPBEXHLevel3" xfId="45" xr:uid="{00000000-0005-0000-0000-00004D000000}"/>
    <cellStyle name="SAPBEXHLevel3X" xfId="46" xr:uid="{00000000-0005-0000-0000-00004E000000}"/>
    <cellStyle name="SAPBEXresData" xfId="47" xr:uid="{00000000-0005-0000-0000-00004F000000}"/>
    <cellStyle name="SAPBEXresDataEmph" xfId="48" xr:uid="{00000000-0005-0000-0000-000050000000}"/>
    <cellStyle name="SAPBEXresItem" xfId="49" xr:uid="{00000000-0005-0000-0000-000051000000}"/>
    <cellStyle name="SAPBEXresItemX" xfId="50" xr:uid="{00000000-0005-0000-0000-000052000000}"/>
    <cellStyle name="SAPBEXstdData" xfId="51" xr:uid="{00000000-0005-0000-0000-000053000000}"/>
    <cellStyle name="SAPBEXstdDataEmph" xfId="52" xr:uid="{00000000-0005-0000-0000-000054000000}"/>
    <cellStyle name="SAPBEXstdItem" xfId="53" xr:uid="{00000000-0005-0000-0000-000055000000}"/>
    <cellStyle name="SAPBEXstdItemX" xfId="54" xr:uid="{00000000-0005-0000-0000-000056000000}"/>
    <cellStyle name="SAPBEXtitle" xfId="55" xr:uid="{00000000-0005-0000-0000-000057000000}"/>
    <cellStyle name="SAPBEXundefined" xfId="56" xr:uid="{00000000-0005-0000-0000-000058000000}"/>
  </cellStyles>
  <dxfs count="2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19</xdr:row>
      <xdr:rowOff>23637</xdr:rowOff>
    </xdr:from>
    <xdr:to>
      <xdr:col>15</xdr:col>
      <xdr:colOff>575475</xdr:colOff>
      <xdr:row>35</xdr:row>
      <xdr:rowOff>80347</xdr:rowOff>
    </xdr:to>
    <xdr:pic>
      <xdr:nvPicPr>
        <xdr:cNvPr id="2" name="Picture 1">
          <a:extLst>
            <a:ext uri="{FF2B5EF4-FFF2-40B4-BE49-F238E27FC236}">
              <a16:creationId xmlns:a16="http://schemas.microsoft.com/office/drawing/2014/main" id="{B423CA58-1C5B-9140-142E-944A772A4238}"/>
            </a:ext>
          </a:extLst>
        </xdr:cNvPr>
        <xdr:cNvPicPr>
          <a:picLocks noChangeAspect="1"/>
        </xdr:cNvPicPr>
      </xdr:nvPicPr>
      <xdr:blipFill>
        <a:blip xmlns:r="http://schemas.openxmlformats.org/officeDocument/2006/relationships" r:embed="rId1"/>
        <a:stretch>
          <a:fillRect/>
        </a:stretch>
      </xdr:blipFill>
      <xdr:spPr>
        <a:xfrm>
          <a:off x="0" y="5052837"/>
          <a:ext cx="8103704" cy="3882861"/>
        </a:xfrm>
        <a:prstGeom prst="rect">
          <a:avLst/>
        </a:prstGeom>
      </xdr:spPr>
    </xdr:pic>
    <xdr:clientData/>
  </xdr:twoCellAnchor>
  <xdr:twoCellAnchor editAs="oneCell">
    <xdr:from>
      <xdr:col>1</xdr:col>
      <xdr:colOff>98347</xdr:colOff>
      <xdr:row>74</xdr:row>
      <xdr:rowOff>67255</xdr:rowOff>
    </xdr:from>
    <xdr:to>
      <xdr:col>11</xdr:col>
      <xdr:colOff>384444</xdr:colOff>
      <xdr:row>96</xdr:row>
      <xdr:rowOff>72058</xdr:rowOff>
    </xdr:to>
    <xdr:pic>
      <xdr:nvPicPr>
        <xdr:cNvPr id="6" name="Picture 5">
          <a:extLst>
            <a:ext uri="{FF2B5EF4-FFF2-40B4-BE49-F238E27FC236}">
              <a16:creationId xmlns:a16="http://schemas.microsoft.com/office/drawing/2014/main" id="{E2A2B809-7537-4A10-98E9-68C9079257C7}"/>
            </a:ext>
          </a:extLst>
        </xdr:cNvPr>
        <xdr:cNvPicPr>
          <a:picLocks noChangeAspect="1"/>
        </xdr:cNvPicPr>
      </xdr:nvPicPr>
      <xdr:blipFill>
        <a:blip xmlns:r="http://schemas.openxmlformats.org/officeDocument/2006/relationships" r:embed="rId2"/>
        <a:stretch>
          <a:fillRect/>
        </a:stretch>
      </xdr:blipFill>
      <xdr:spPr>
        <a:xfrm>
          <a:off x="356764" y="21482768"/>
          <a:ext cx="5860542" cy="4217007"/>
        </a:xfrm>
        <a:prstGeom prst="rect">
          <a:avLst/>
        </a:prstGeom>
      </xdr:spPr>
    </xdr:pic>
    <xdr:clientData/>
  </xdr:twoCellAnchor>
  <xdr:twoCellAnchor editAs="oneCell">
    <xdr:from>
      <xdr:col>1</xdr:col>
      <xdr:colOff>113708</xdr:colOff>
      <xdr:row>103</xdr:row>
      <xdr:rowOff>53008</xdr:rowOff>
    </xdr:from>
    <xdr:to>
      <xdr:col>14</xdr:col>
      <xdr:colOff>384306</xdr:colOff>
      <xdr:row>130</xdr:row>
      <xdr:rowOff>42765</xdr:rowOff>
    </xdr:to>
    <xdr:pic>
      <xdr:nvPicPr>
        <xdr:cNvPr id="7" name="Picture 6">
          <a:extLst>
            <a:ext uri="{FF2B5EF4-FFF2-40B4-BE49-F238E27FC236}">
              <a16:creationId xmlns:a16="http://schemas.microsoft.com/office/drawing/2014/main" id="{C3C5DEB2-050B-0B5E-C852-A599A62ED919}"/>
            </a:ext>
          </a:extLst>
        </xdr:cNvPr>
        <xdr:cNvPicPr>
          <a:picLocks noChangeAspect="1"/>
        </xdr:cNvPicPr>
      </xdr:nvPicPr>
      <xdr:blipFill>
        <a:blip xmlns:r="http://schemas.openxmlformats.org/officeDocument/2006/relationships" r:embed="rId3"/>
        <a:stretch>
          <a:fillRect/>
        </a:stretch>
      </xdr:blipFill>
      <xdr:spPr>
        <a:xfrm>
          <a:off x="372125" y="27405495"/>
          <a:ext cx="6930810" cy="4761533"/>
        </a:xfrm>
        <a:prstGeom prst="rect">
          <a:avLst/>
        </a:prstGeom>
      </xdr:spPr>
    </xdr:pic>
    <xdr:clientData/>
  </xdr:twoCellAnchor>
  <xdr:twoCellAnchor editAs="oneCell">
    <xdr:from>
      <xdr:col>1</xdr:col>
      <xdr:colOff>17183</xdr:colOff>
      <xdr:row>133</xdr:row>
      <xdr:rowOff>74791</xdr:rowOff>
    </xdr:from>
    <xdr:to>
      <xdr:col>15</xdr:col>
      <xdr:colOff>376693</xdr:colOff>
      <xdr:row>165</xdr:row>
      <xdr:rowOff>73218</xdr:rowOff>
    </xdr:to>
    <xdr:pic>
      <xdr:nvPicPr>
        <xdr:cNvPr id="8" name="Picture 7">
          <a:extLst>
            <a:ext uri="{FF2B5EF4-FFF2-40B4-BE49-F238E27FC236}">
              <a16:creationId xmlns:a16="http://schemas.microsoft.com/office/drawing/2014/main" id="{0C41211C-5982-78B4-E09E-1C7D7F370AF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75600" y="32834165"/>
          <a:ext cx="7619797" cy="48657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82826</xdr:colOff>
      <xdr:row>52</xdr:row>
      <xdr:rowOff>0</xdr:rowOff>
    </xdr:from>
    <xdr:to>
      <xdr:col>13</xdr:col>
      <xdr:colOff>30739</xdr:colOff>
      <xdr:row>58</xdr:row>
      <xdr:rowOff>136178</xdr:rowOff>
    </xdr:to>
    <xdr:pic>
      <xdr:nvPicPr>
        <xdr:cNvPr id="3" name="Picture 2">
          <a:extLst>
            <a:ext uri="{FF2B5EF4-FFF2-40B4-BE49-F238E27FC236}">
              <a16:creationId xmlns:a16="http://schemas.microsoft.com/office/drawing/2014/main" id="{30583363-F90E-3A95-DC27-366B71428090}"/>
            </a:ext>
          </a:extLst>
        </xdr:cNvPr>
        <xdr:cNvPicPr>
          <a:picLocks noChangeAspect="1"/>
        </xdr:cNvPicPr>
      </xdr:nvPicPr>
      <xdr:blipFill>
        <a:blip xmlns:r="http://schemas.openxmlformats.org/officeDocument/2006/relationships" r:embed="rId5"/>
        <a:stretch>
          <a:fillRect/>
        </a:stretch>
      </xdr:blipFill>
      <xdr:spPr>
        <a:xfrm>
          <a:off x="82826" y="13127935"/>
          <a:ext cx="6772783" cy="242217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23</xdr:row>
      <xdr:rowOff>137780</xdr:rowOff>
    </xdr:from>
    <xdr:to>
      <xdr:col>10</xdr:col>
      <xdr:colOff>25369</xdr:colOff>
      <xdr:row>37</xdr:row>
      <xdr:rowOff>109996</xdr:rowOff>
    </xdr:to>
    <xdr:pic>
      <xdr:nvPicPr>
        <xdr:cNvPr id="2" name="Picture 1">
          <a:extLst>
            <a:ext uri="{FF2B5EF4-FFF2-40B4-BE49-F238E27FC236}">
              <a16:creationId xmlns:a16="http://schemas.microsoft.com/office/drawing/2014/main" id="{BB9094C6-5FBC-8608-B9DA-2EE00FB4BCEE}"/>
            </a:ext>
          </a:extLst>
        </xdr:cNvPr>
        <xdr:cNvPicPr>
          <a:picLocks noChangeAspect="1"/>
        </xdr:cNvPicPr>
      </xdr:nvPicPr>
      <xdr:blipFill>
        <a:blip xmlns:r="http://schemas.openxmlformats.org/officeDocument/2006/relationships" r:embed="rId1"/>
        <a:stretch>
          <a:fillRect/>
        </a:stretch>
      </xdr:blipFill>
      <xdr:spPr>
        <a:xfrm>
          <a:off x="76200" y="6614780"/>
          <a:ext cx="9894614" cy="26335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g.sc.gov/guidanceandformsforstateagencies/Documents/GAAP/AgenciesSubmitStatements/2015/Colleges%20and%20Universities/Foundations/CT-10-7%20Aiken%20Tech%20Foundation%20Template%2020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fo"/>
      <sheetName val="FASB Net Assets Exh A"/>
      <sheetName val="FASB Stmt of Act Exh B"/>
      <sheetName val="Adjustments Exh C"/>
      <sheetName val="Exh D"/>
      <sheetName val="Exh E"/>
      <sheetName val="Comments (optional)"/>
      <sheetName val="Net Assets"/>
      <sheetName val="PriorYrExhD"/>
      <sheetName val="PriorYrExhE"/>
    </sheetNames>
    <sheetDataSet>
      <sheetData sheetId="0">
        <row r="10">
          <cell r="E10" t="str">
            <v>Aiken Technical College</v>
          </cell>
        </row>
        <row r="11">
          <cell r="E11" t="str">
            <v>T100</v>
          </cell>
        </row>
      </sheetData>
      <sheetData sheetId="1">
        <row r="1">
          <cell r="B1" t="str">
            <v>Aiken Technical College Foundations (T100)</v>
          </cell>
        </row>
      </sheetData>
      <sheetData sheetId="2">
        <row r="9">
          <cell r="B9" t="str">
            <v>**</v>
          </cell>
        </row>
      </sheetData>
      <sheetData sheetId="3">
        <row r="8">
          <cell r="B8" t="str">
            <v>Analysis - CAFR Format (1)</v>
          </cell>
        </row>
      </sheetData>
      <sheetData sheetId="4" refreshError="1"/>
      <sheetData sheetId="5" refreshError="1"/>
      <sheetData sheetId="6" refreshError="1"/>
      <sheetData sheetId="7">
        <row r="1">
          <cell r="C1">
            <v>27</v>
          </cell>
        </row>
      </sheetData>
      <sheetData sheetId="8" refreshError="1"/>
      <sheetData sheetId="9"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2C4B67-FC67-43B3-8CFA-243AC516677F}">
  <dimension ref="A1:P172"/>
  <sheetViews>
    <sheetView tabSelected="1" view="pageBreakPreview" zoomScale="115" zoomScaleNormal="100" zoomScaleSheetLayoutView="115" workbookViewId="0">
      <selection activeCell="C15" sqref="C15:P15"/>
    </sheetView>
  </sheetViews>
  <sheetFormatPr defaultColWidth="9.140625" defaultRowHeight="15" x14ac:dyDescent="0.25"/>
  <cols>
    <col min="1" max="1" width="3.85546875" style="81" customWidth="1"/>
    <col min="2" max="2" width="6" style="71" customWidth="1"/>
    <col min="3" max="3" width="9.7109375" style="71" customWidth="1"/>
    <col min="4" max="4" width="3.85546875" style="71" customWidth="1"/>
    <col min="5" max="5" width="13.85546875" style="77" customWidth="1"/>
    <col min="6" max="8" width="9.140625" style="71"/>
    <col min="9" max="10" width="6.7109375" style="71" customWidth="1"/>
    <col min="11" max="12" width="9.140625" style="71"/>
    <col min="13" max="13" width="5.7109375" style="71" customWidth="1"/>
    <col min="14" max="14" width="1.28515625" style="71" customWidth="1"/>
    <col min="15" max="16384" width="9.140625" style="71"/>
  </cols>
  <sheetData>
    <row r="1" spans="1:16" x14ac:dyDescent="0.25">
      <c r="A1" s="118" t="s">
        <v>0</v>
      </c>
      <c r="B1" s="118"/>
      <c r="C1" s="118"/>
      <c r="D1" s="118"/>
      <c r="E1" s="118"/>
      <c r="F1" s="118"/>
      <c r="G1" s="118"/>
      <c r="H1" s="118"/>
      <c r="I1" s="118"/>
      <c r="J1" s="118"/>
      <c r="K1" s="118"/>
      <c r="L1" s="118"/>
      <c r="M1" s="118"/>
      <c r="N1" s="118"/>
    </row>
    <row r="2" spans="1:16" x14ac:dyDescent="0.25">
      <c r="A2" s="118" t="s">
        <v>459</v>
      </c>
      <c r="B2" s="118"/>
      <c r="C2" s="118"/>
      <c r="D2" s="118"/>
      <c r="E2" s="118"/>
      <c r="F2" s="118"/>
      <c r="G2" s="118"/>
      <c r="H2" s="118"/>
      <c r="I2" s="118"/>
      <c r="J2" s="118"/>
      <c r="K2" s="118"/>
      <c r="L2" s="118"/>
      <c r="M2" s="118"/>
      <c r="N2" s="118"/>
    </row>
    <row r="3" spans="1:16" x14ac:dyDescent="0.25">
      <c r="A3" s="118" t="s">
        <v>460</v>
      </c>
      <c r="B3" s="118"/>
      <c r="C3" s="118"/>
      <c r="D3" s="118"/>
      <c r="E3" s="118"/>
      <c r="F3" s="118"/>
      <c r="G3" s="118"/>
      <c r="H3" s="118"/>
      <c r="I3" s="118"/>
      <c r="J3" s="118"/>
      <c r="K3" s="118"/>
      <c r="L3" s="118"/>
      <c r="M3" s="118"/>
      <c r="N3" s="118"/>
    </row>
    <row r="4" spans="1:16" s="74" customFormat="1" x14ac:dyDescent="0.25">
      <c r="A4" s="72" t="s">
        <v>528</v>
      </c>
      <c r="B4" s="73"/>
      <c r="C4" s="73"/>
      <c r="E4" s="75" t="str">
        <f>CONCATENATE("10/1/",FY)</f>
        <v>10/1/2025</v>
      </c>
    </row>
    <row r="6" spans="1:16" x14ac:dyDescent="0.25">
      <c r="A6" s="76" t="s">
        <v>461</v>
      </c>
    </row>
    <row r="7" spans="1:16" s="79" customFormat="1" ht="49.5" customHeight="1" x14ac:dyDescent="0.25">
      <c r="A7" s="78"/>
      <c r="B7" s="119" t="s">
        <v>579</v>
      </c>
      <c r="C7" s="119"/>
      <c r="D7" s="119"/>
      <c r="E7" s="119"/>
      <c r="F7" s="119"/>
      <c r="G7" s="119"/>
      <c r="H7" s="119"/>
      <c r="I7" s="119"/>
      <c r="J7" s="119"/>
      <c r="K7" s="119"/>
      <c r="L7" s="119"/>
      <c r="M7" s="119"/>
      <c r="N7" s="119"/>
      <c r="O7" s="119"/>
    </row>
    <row r="8" spans="1:16" s="79" customFormat="1" ht="11.25" customHeight="1" x14ac:dyDescent="0.25">
      <c r="A8" s="78"/>
      <c r="B8" s="80"/>
      <c r="C8" s="80"/>
      <c r="D8" s="80"/>
      <c r="E8" s="80"/>
      <c r="F8" s="80"/>
      <c r="G8" s="80"/>
      <c r="H8" s="80"/>
      <c r="I8" s="80"/>
      <c r="J8" s="80"/>
      <c r="K8" s="80"/>
      <c r="L8" s="80"/>
    </row>
    <row r="9" spans="1:16" x14ac:dyDescent="0.25">
      <c r="A9" s="76" t="s">
        <v>462</v>
      </c>
    </row>
    <row r="10" spans="1:16" x14ac:dyDescent="0.25">
      <c r="B10" s="82"/>
    </row>
    <row r="11" spans="1:16" x14ac:dyDescent="0.25">
      <c r="A11" s="81">
        <v>1</v>
      </c>
      <c r="B11" s="78" t="s">
        <v>463</v>
      </c>
    </row>
    <row r="12" spans="1:16" ht="16.5" customHeight="1" x14ac:dyDescent="0.25">
      <c r="B12" s="83" t="s">
        <v>406</v>
      </c>
      <c r="C12" s="119" t="s">
        <v>530</v>
      </c>
      <c r="D12" s="119"/>
      <c r="E12" s="119"/>
      <c r="F12" s="119"/>
      <c r="G12" s="119"/>
      <c r="H12" s="119"/>
      <c r="I12" s="119"/>
      <c r="J12" s="119"/>
      <c r="K12" s="119"/>
      <c r="L12" s="119"/>
      <c r="M12" s="119"/>
      <c r="N12" s="119"/>
      <c r="O12" s="119"/>
      <c r="P12" s="119"/>
    </row>
    <row r="13" spans="1:16" ht="9.75" customHeight="1" x14ac:dyDescent="0.25">
      <c r="B13" s="83"/>
      <c r="C13" s="80"/>
      <c r="D13" s="80"/>
      <c r="E13" s="80"/>
      <c r="F13" s="80"/>
      <c r="G13" s="80"/>
      <c r="H13" s="80"/>
      <c r="I13" s="80"/>
      <c r="J13" s="80"/>
      <c r="K13" s="80"/>
      <c r="L13" s="80"/>
    </row>
    <row r="14" spans="1:16" x14ac:dyDescent="0.25">
      <c r="A14" s="81">
        <v>2</v>
      </c>
      <c r="B14" s="78" t="s">
        <v>464</v>
      </c>
      <c r="G14" s="84"/>
    </row>
    <row r="15" spans="1:16" ht="27.75" customHeight="1" x14ac:dyDescent="0.25">
      <c r="B15" s="83" t="s">
        <v>406</v>
      </c>
      <c r="C15" s="119" t="s">
        <v>531</v>
      </c>
      <c r="D15" s="119"/>
      <c r="E15" s="119"/>
      <c r="F15" s="119"/>
      <c r="G15" s="119"/>
      <c r="H15" s="119"/>
      <c r="I15" s="119"/>
      <c r="J15" s="119"/>
      <c r="K15" s="119"/>
      <c r="L15" s="119"/>
      <c r="M15" s="119"/>
      <c r="N15" s="119"/>
      <c r="O15" s="119"/>
      <c r="P15" s="119"/>
    </row>
    <row r="16" spans="1:16" x14ac:dyDescent="0.25">
      <c r="B16" s="83" t="s">
        <v>408</v>
      </c>
      <c r="C16" s="119" t="s">
        <v>538</v>
      </c>
      <c r="D16" s="119"/>
      <c r="E16" s="119"/>
      <c r="F16" s="119"/>
      <c r="G16" s="119"/>
      <c r="H16" s="119"/>
      <c r="I16" s="119"/>
      <c r="J16" s="119"/>
      <c r="K16" s="119"/>
      <c r="L16" s="119"/>
      <c r="M16" s="119"/>
      <c r="N16" s="119"/>
      <c r="O16" s="119"/>
      <c r="P16" s="119"/>
    </row>
    <row r="17" spans="1:16" x14ac:dyDescent="0.25">
      <c r="B17" s="83" t="s">
        <v>413</v>
      </c>
      <c r="C17" s="119" t="s">
        <v>539</v>
      </c>
      <c r="D17" s="119"/>
      <c r="E17" s="119"/>
      <c r="F17" s="119"/>
      <c r="G17" s="119"/>
      <c r="H17" s="119"/>
      <c r="I17" s="119"/>
      <c r="J17" s="119"/>
      <c r="K17" s="119"/>
      <c r="L17" s="119"/>
      <c r="M17" s="119"/>
      <c r="N17" s="119"/>
      <c r="O17" s="119"/>
      <c r="P17" s="119"/>
    </row>
    <row r="18" spans="1:16" ht="9.75" customHeight="1" x14ac:dyDescent="0.25">
      <c r="B18" s="83"/>
      <c r="C18" s="80"/>
      <c r="D18" s="80"/>
      <c r="E18" s="80"/>
      <c r="F18" s="80"/>
      <c r="G18" s="80"/>
      <c r="H18" s="80"/>
      <c r="I18" s="80"/>
      <c r="J18" s="80"/>
      <c r="K18" s="80"/>
      <c r="L18" s="80"/>
    </row>
    <row r="19" spans="1:16" ht="18.75" customHeight="1" x14ac:dyDescent="0.25">
      <c r="A19" s="81">
        <v>3</v>
      </c>
      <c r="B19" s="85" t="s">
        <v>540</v>
      </c>
      <c r="C19" s="85"/>
      <c r="D19" s="85"/>
      <c r="E19" s="85"/>
      <c r="F19" s="85"/>
      <c r="G19" s="85"/>
      <c r="H19" s="85"/>
      <c r="I19" s="85"/>
      <c r="J19" s="85"/>
      <c r="K19" s="85"/>
      <c r="L19" s="85"/>
    </row>
    <row r="20" spans="1:16" ht="18.75" customHeight="1" x14ac:dyDescent="0.25">
      <c r="B20" s="78"/>
      <c r="C20" s="78"/>
      <c r="D20" s="78"/>
      <c r="E20" s="78"/>
      <c r="F20" s="78"/>
      <c r="G20" s="78"/>
      <c r="H20" s="78"/>
      <c r="I20" s="78"/>
      <c r="J20" s="78"/>
      <c r="K20" s="78"/>
      <c r="L20" s="78"/>
    </row>
    <row r="21" spans="1:16" ht="18.75" customHeight="1" x14ac:dyDescent="0.25">
      <c r="B21" s="78"/>
      <c r="C21" s="78"/>
      <c r="D21" s="78"/>
      <c r="E21" s="78"/>
      <c r="F21" s="78"/>
      <c r="G21" s="78"/>
      <c r="H21" s="78"/>
      <c r="I21" s="78"/>
      <c r="J21" s="78"/>
      <c r="K21" s="78"/>
      <c r="L21" s="78"/>
    </row>
    <row r="22" spans="1:16" ht="18.75" customHeight="1" x14ac:dyDescent="0.25">
      <c r="B22" s="78"/>
      <c r="C22" s="78"/>
      <c r="D22" s="78"/>
      <c r="E22" s="78"/>
      <c r="F22" s="78"/>
      <c r="G22" s="78"/>
      <c r="H22" s="78"/>
      <c r="I22" s="78"/>
      <c r="J22" s="78"/>
      <c r="K22" s="78"/>
      <c r="L22" s="78"/>
    </row>
    <row r="23" spans="1:16" ht="18.75" customHeight="1" x14ac:dyDescent="0.25">
      <c r="B23" s="78"/>
      <c r="C23" s="78"/>
      <c r="D23" s="78"/>
      <c r="E23" s="78"/>
      <c r="F23" s="78"/>
      <c r="G23" s="78"/>
      <c r="H23" s="78"/>
      <c r="I23" s="78"/>
      <c r="J23" s="78"/>
      <c r="K23" s="78"/>
      <c r="L23" s="78"/>
    </row>
    <row r="24" spans="1:16" ht="18.75" customHeight="1" x14ac:dyDescent="0.25">
      <c r="B24" s="78"/>
      <c r="C24" s="78"/>
      <c r="D24" s="78"/>
      <c r="E24" s="78"/>
      <c r="F24" s="78"/>
      <c r="G24" s="78"/>
      <c r="H24" s="78"/>
      <c r="I24" s="78"/>
      <c r="J24" s="78"/>
      <c r="K24" s="78"/>
      <c r="L24" s="78"/>
    </row>
    <row r="25" spans="1:16" ht="18.75" customHeight="1" x14ac:dyDescent="0.25">
      <c r="B25" s="78"/>
      <c r="C25" s="78"/>
      <c r="D25" s="78"/>
      <c r="E25" s="78"/>
      <c r="F25" s="78"/>
      <c r="G25" s="78"/>
      <c r="H25" s="78"/>
      <c r="I25" s="78"/>
      <c r="J25" s="78"/>
      <c r="K25" s="78"/>
      <c r="L25" s="78"/>
    </row>
    <row r="26" spans="1:16" ht="18.75" customHeight="1" x14ac:dyDescent="0.25">
      <c r="B26" s="78"/>
      <c r="C26" s="78"/>
      <c r="D26" s="78"/>
      <c r="E26" s="78"/>
      <c r="F26" s="78"/>
      <c r="G26" s="78"/>
      <c r="H26" s="78"/>
      <c r="I26" s="78"/>
      <c r="J26" s="78"/>
      <c r="K26" s="78"/>
      <c r="L26" s="78"/>
    </row>
    <row r="27" spans="1:16" ht="18.75" customHeight="1" x14ac:dyDescent="0.25">
      <c r="B27" s="78"/>
      <c r="C27" s="78"/>
      <c r="D27" s="78"/>
      <c r="E27" s="78"/>
      <c r="F27" s="78"/>
      <c r="G27" s="78"/>
      <c r="H27" s="78"/>
      <c r="I27" s="78"/>
      <c r="J27" s="78"/>
      <c r="K27" s="78"/>
      <c r="L27" s="78"/>
    </row>
    <row r="28" spans="1:16" ht="18.75" customHeight="1" x14ac:dyDescent="0.25">
      <c r="B28" s="78"/>
      <c r="C28" s="78"/>
      <c r="D28" s="78"/>
      <c r="E28" s="78"/>
      <c r="F28" s="78"/>
      <c r="G28" s="78"/>
      <c r="H28" s="78"/>
      <c r="I28" s="78"/>
      <c r="J28" s="78"/>
      <c r="K28" s="78"/>
      <c r="L28" s="78"/>
    </row>
    <row r="29" spans="1:16" ht="18.75" customHeight="1" x14ac:dyDescent="0.25">
      <c r="B29" s="78"/>
      <c r="C29" s="78"/>
      <c r="D29" s="78"/>
      <c r="E29" s="78"/>
      <c r="F29" s="78"/>
      <c r="G29" s="78"/>
      <c r="H29" s="78"/>
      <c r="I29" s="78"/>
      <c r="J29" s="78"/>
      <c r="K29" s="78"/>
      <c r="L29" s="78"/>
    </row>
    <row r="30" spans="1:16" ht="18.75" customHeight="1" x14ac:dyDescent="0.25">
      <c r="B30" s="78"/>
      <c r="C30" s="78"/>
      <c r="D30" s="78"/>
      <c r="E30" s="78"/>
      <c r="F30" s="78"/>
      <c r="G30" s="78"/>
      <c r="H30" s="78"/>
      <c r="I30" s="78"/>
      <c r="J30" s="78"/>
      <c r="K30" s="78"/>
      <c r="L30" s="78"/>
    </row>
    <row r="31" spans="1:16" ht="18.75" customHeight="1" x14ac:dyDescent="0.25">
      <c r="B31" s="78"/>
      <c r="C31" s="78"/>
      <c r="D31" s="78"/>
      <c r="E31" s="78"/>
      <c r="F31" s="78"/>
      <c r="G31" s="78"/>
      <c r="H31" s="78"/>
      <c r="I31" s="78"/>
      <c r="J31" s="78"/>
      <c r="K31" s="78"/>
      <c r="L31" s="78"/>
    </row>
    <row r="32" spans="1:16" ht="18.75" customHeight="1" x14ac:dyDescent="0.25">
      <c r="B32" s="78"/>
      <c r="C32" s="78"/>
      <c r="D32" s="78"/>
      <c r="E32" s="78"/>
      <c r="F32" s="78"/>
      <c r="G32" s="78"/>
      <c r="H32" s="78"/>
      <c r="I32" s="78"/>
      <c r="J32" s="78"/>
      <c r="K32" s="78"/>
      <c r="L32" s="78"/>
    </row>
    <row r="33" spans="2:16" ht="18.75" customHeight="1" x14ac:dyDescent="0.25">
      <c r="B33" s="78"/>
      <c r="C33" s="78"/>
      <c r="D33" s="78"/>
      <c r="E33" s="78"/>
      <c r="F33" s="78"/>
      <c r="G33" s="78"/>
      <c r="H33" s="78"/>
      <c r="I33" s="78"/>
      <c r="J33" s="78"/>
      <c r="K33" s="78"/>
      <c r="L33" s="78"/>
    </row>
    <row r="34" spans="2:16" ht="18.75" customHeight="1" x14ac:dyDescent="0.25">
      <c r="B34" s="78"/>
      <c r="C34" s="78"/>
      <c r="D34" s="78"/>
      <c r="E34" s="78"/>
      <c r="F34" s="78"/>
      <c r="G34" s="78"/>
      <c r="H34" s="78"/>
      <c r="I34" s="78"/>
      <c r="J34" s="78"/>
      <c r="K34" s="78"/>
      <c r="L34" s="78"/>
    </row>
    <row r="35" spans="2:16" ht="18.75" customHeight="1" x14ac:dyDescent="0.25">
      <c r="B35" s="78"/>
      <c r="C35" s="78"/>
      <c r="D35" s="78"/>
      <c r="E35" s="78"/>
      <c r="F35" s="78"/>
      <c r="G35" s="78"/>
      <c r="H35" s="78"/>
      <c r="I35" s="78"/>
      <c r="J35" s="78"/>
      <c r="K35" s="78"/>
      <c r="L35" s="78"/>
    </row>
    <row r="36" spans="2:16" ht="18.75" customHeight="1" x14ac:dyDescent="0.25">
      <c r="B36" s="78"/>
      <c r="C36" s="78"/>
      <c r="D36" s="78"/>
      <c r="E36" s="78"/>
      <c r="F36" s="78"/>
      <c r="G36" s="78"/>
      <c r="H36" s="78"/>
      <c r="I36" s="78"/>
      <c r="J36" s="78"/>
      <c r="K36" s="78"/>
      <c r="L36" s="78"/>
    </row>
    <row r="37" spans="2:16" ht="30" customHeight="1" x14ac:dyDescent="0.25">
      <c r="B37" s="119" t="s">
        <v>541</v>
      </c>
      <c r="C37" s="119"/>
      <c r="D37" s="119"/>
      <c r="E37" s="119"/>
      <c r="F37" s="119"/>
      <c r="G37" s="119"/>
      <c r="H37" s="119"/>
      <c r="I37" s="119"/>
      <c r="J37" s="119"/>
      <c r="K37" s="119"/>
      <c r="L37" s="119"/>
      <c r="M37" s="119"/>
      <c r="N37" s="119"/>
      <c r="O37" s="119"/>
    </row>
    <row r="38" spans="2:16" ht="27.75" customHeight="1" x14ac:dyDescent="0.25">
      <c r="B38" s="83" t="s">
        <v>406</v>
      </c>
      <c r="C38" s="119" t="s">
        <v>542</v>
      </c>
      <c r="D38" s="119"/>
      <c r="E38" s="119"/>
      <c r="F38" s="119"/>
      <c r="G38" s="119"/>
      <c r="H38" s="119"/>
      <c r="I38" s="119"/>
      <c r="J38" s="119"/>
      <c r="K38" s="119"/>
      <c r="L38" s="119"/>
      <c r="M38" s="119"/>
      <c r="N38" s="119"/>
      <c r="O38" s="119"/>
      <c r="P38" s="119"/>
    </row>
    <row r="39" spans="2:16" ht="47.25" customHeight="1" x14ac:dyDescent="0.25">
      <c r="B39" s="83"/>
      <c r="C39" s="86">
        <v>1</v>
      </c>
      <c r="D39" s="119" t="s">
        <v>543</v>
      </c>
      <c r="E39" s="119"/>
      <c r="F39" s="119"/>
      <c r="G39" s="119"/>
      <c r="H39" s="119"/>
      <c r="I39" s="119"/>
      <c r="J39" s="119"/>
      <c r="K39" s="119"/>
      <c r="L39" s="119"/>
      <c r="M39" s="119"/>
      <c r="N39" s="119"/>
      <c r="O39" s="119"/>
      <c r="P39" s="119"/>
    </row>
    <row r="40" spans="2:16" x14ac:dyDescent="0.25">
      <c r="B40" s="83" t="s">
        <v>408</v>
      </c>
      <c r="C40" s="119" t="s">
        <v>563</v>
      </c>
      <c r="D40" s="119"/>
      <c r="E40" s="119"/>
      <c r="F40" s="119"/>
      <c r="G40" s="119"/>
      <c r="H40" s="119"/>
      <c r="I40" s="119"/>
      <c r="J40" s="119"/>
      <c r="K40" s="119"/>
      <c r="L40" s="119"/>
      <c r="M40" s="119"/>
      <c r="N40" s="119"/>
      <c r="O40" s="119"/>
      <c r="P40" s="119"/>
    </row>
    <row r="41" spans="2:16" x14ac:dyDescent="0.25">
      <c r="B41" s="83" t="s">
        <v>413</v>
      </c>
      <c r="C41" s="119" t="s">
        <v>544</v>
      </c>
      <c r="D41" s="119"/>
      <c r="E41" s="119"/>
      <c r="F41" s="119"/>
      <c r="G41" s="119"/>
      <c r="H41" s="119"/>
      <c r="I41" s="119"/>
      <c r="J41" s="119"/>
      <c r="K41" s="119"/>
      <c r="L41" s="119"/>
      <c r="M41" s="119"/>
      <c r="N41" s="119"/>
      <c r="O41" s="119"/>
      <c r="P41" s="119"/>
    </row>
    <row r="42" spans="2:16" x14ac:dyDescent="0.25">
      <c r="B42" s="83" t="s">
        <v>423</v>
      </c>
      <c r="C42" s="119" t="s">
        <v>545</v>
      </c>
      <c r="D42" s="119"/>
      <c r="E42" s="119"/>
      <c r="F42" s="119"/>
      <c r="G42" s="119"/>
      <c r="H42" s="119"/>
      <c r="I42" s="119"/>
      <c r="J42" s="119"/>
      <c r="K42" s="119"/>
      <c r="L42" s="119"/>
      <c r="M42" s="119"/>
      <c r="N42" s="119"/>
      <c r="O42" s="119"/>
      <c r="P42" s="119"/>
    </row>
    <row r="43" spans="2:16" ht="29.25" customHeight="1" x14ac:dyDescent="0.25">
      <c r="B43" s="83" t="s">
        <v>546</v>
      </c>
      <c r="C43" s="119" t="s">
        <v>548</v>
      </c>
      <c r="D43" s="119"/>
      <c r="E43" s="119"/>
      <c r="F43" s="119"/>
      <c r="G43" s="119"/>
      <c r="H43" s="119"/>
      <c r="I43" s="119"/>
      <c r="J43" s="119"/>
      <c r="K43" s="119"/>
      <c r="L43" s="119"/>
      <c r="M43" s="119"/>
      <c r="N43" s="119"/>
      <c r="O43" s="119"/>
      <c r="P43" s="119"/>
    </row>
    <row r="44" spans="2:16" ht="30" customHeight="1" x14ac:dyDescent="0.25">
      <c r="B44" s="83"/>
      <c r="C44" s="86">
        <v>1</v>
      </c>
      <c r="D44" s="119" t="s">
        <v>547</v>
      </c>
      <c r="E44" s="119"/>
      <c r="F44" s="119"/>
      <c r="G44" s="119"/>
      <c r="H44" s="119"/>
      <c r="I44" s="119"/>
      <c r="J44" s="119"/>
      <c r="K44" s="119"/>
      <c r="L44" s="119"/>
      <c r="M44" s="119"/>
      <c r="N44" s="119"/>
      <c r="O44" s="119"/>
      <c r="P44" s="119"/>
    </row>
    <row r="45" spans="2:16" ht="30" customHeight="1" x14ac:dyDescent="0.25">
      <c r="B45" s="83" t="s">
        <v>529</v>
      </c>
      <c r="C45" s="119" t="s">
        <v>549</v>
      </c>
      <c r="D45" s="119"/>
      <c r="E45" s="119"/>
      <c r="F45" s="119"/>
      <c r="G45" s="119"/>
      <c r="H45" s="119"/>
      <c r="I45" s="119"/>
      <c r="J45" s="119"/>
      <c r="K45" s="119"/>
      <c r="L45" s="119"/>
      <c r="M45" s="119"/>
      <c r="N45" s="119"/>
      <c r="O45" s="119"/>
      <c r="P45" s="119"/>
    </row>
    <row r="46" spans="2:16" ht="29.25" customHeight="1" x14ac:dyDescent="0.25">
      <c r="B46" s="83"/>
      <c r="C46" s="86">
        <v>1</v>
      </c>
      <c r="D46" s="119" t="s">
        <v>550</v>
      </c>
      <c r="E46" s="119"/>
      <c r="F46" s="119"/>
      <c r="G46" s="119"/>
      <c r="H46" s="119"/>
      <c r="I46" s="119"/>
      <c r="J46" s="119"/>
      <c r="K46" s="119"/>
      <c r="L46" s="119"/>
      <c r="M46" s="119"/>
      <c r="N46" s="119"/>
      <c r="O46" s="119"/>
      <c r="P46" s="119"/>
    </row>
    <row r="47" spans="2:16" x14ac:dyDescent="0.25">
      <c r="B47" s="83" t="s">
        <v>551</v>
      </c>
      <c r="C47" s="119" t="s">
        <v>552</v>
      </c>
      <c r="D47" s="119"/>
      <c r="E47" s="119"/>
      <c r="F47" s="119"/>
      <c r="G47" s="119"/>
      <c r="H47" s="119"/>
      <c r="I47" s="119"/>
      <c r="J47" s="119"/>
      <c r="K47" s="119"/>
      <c r="L47" s="119"/>
      <c r="M47" s="119"/>
      <c r="N47" s="119"/>
      <c r="O47" s="119"/>
      <c r="P47" s="119"/>
    </row>
    <row r="48" spans="2:16" x14ac:dyDescent="0.25">
      <c r="B48" s="83" t="s">
        <v>553</v>
      </c>
      <c r="C48" s="119" t="s">
        <v>554</v>
      </c>
      <c r="D48" s="119"/>
      <c r="E48" s="119"/>
      <c r="F48" s="119"/>
      <c r="G48" s="119"/>
      <c r="H48" s="119"/>
      <c r="I48" s="119"/>
      <c r="J48" s="119"/>
      <c r="K48" s="119"/>
      <c r="L48" s="119"/>
      <c r="M48" s="119"/>
      <c r="N48" s="119"/>
      <c r="O48" s="119"/>
      <c r="P48" s="119"/>
    </row>
    <row r="49" spans="1:16" ht="30" customHeight="1" x14ac:dyDescent="0.25">
      <c r="B49" s="83" t="s">
        <v>555</v>
      </c>
      <c r="C49" s="119" t="s">
        <v>556</v>
      </c>
      <c r="D49" s="119"/>
      <c r="E49" s="119"/>
      <c r="F49" s="119"/>
      <c r="G49" s="119"/>
      <c r="H49" s="119"/>
      <c r="I49" s="119"/>
      <c r="J49" s="119"/>
      <c r="K49" s="119"/>
      <c r="L49" s="119"/>
      <c r="M49" s="119"/>
      <c r="N49" s="119"/>
      <c r="O49" s="119"/>
      <c r="P49" s="119"/>
    </row>
    <row r="50" spans="1:16" x14ac:dyDescent="0.25">
      <c r="A50" s="81">
        <v>4</v>
      </c>
      <c r="B50" s="81" t="s">
        <v>443</v>
      </c>
      <c r="G50" s="87"/>
    </row>
    <row r="51" spans="1:16" x14ac:dyDescent="0.25">
      <c r="B51" s="121" t="s">
        <v>580</v>
      </c>
      <c r="C51" s="121"/>
      <c r="D51" s="121"/>
      <c r="E51" s="121"/>
      <c r="F51" s="121"/>
      <c r="G51" s="121"/>
      <c r="H51" s="121"/>
      <c r="I51" s="121"/>
      <c r="J51" s="121"/>
      <c r="K51" s="121"/>
      <c r="L51" s="121"/>
      <c r="M51" s="121"/>
      <c r="N51" s="121"/>
      <c r="O51" s="121"/>
      <c r="P51" s="121"/>
    </row>
    <row r="52" spans="1:16" ht="30" customHeight="1" x14ac:dyDescent="0.25">
      <c r="B52" s="31"/>
      <c r="C52" s="80"/>
      <c r="D52" s="80"/>
      <c r="E52" s="80"/>
      <c r="F52" s="80"/>
      <c r="G52" s="80"/>
      <c r="H52" s="80"/>
      <c r="I52" s="80"/>
      <c r="J52" s="80"/>
      <c r="K52" s="80"/>
      <c r="L52" s="80"/>
    </row>
    <row r="53" spans="1:16" ht="30" customHeight="1" x14ac:dyDescent="0.25">
      <c r="B53" s="80"/>
      <c r="C53" s="80"/>
      <c r="D53" s="80"/>
      <c r="E53" s="80"/>
      <c r="F53" s="80"/>
      <c r="G53" s="80"/>
      <c r="H53" s="80"/>
      <c r="I53" s="80"/>
      <c r="J53" s="80"/>
      <c r="K53" s="80"/>
      <c r="L53" s="80"/>
    </row>
    <row r="54" spans="1:16" ht="30" customHeight="1" x14ac:dyDescent="0.25">
      <c r="B54" s="80"/>
      <c r="C54" s="80"/>
      <c r="D54" s="80"/>
      <c r="E54" s="80"/>
      <c r="F54" s="80"/>
      <c r="G54" s="80"/>
      <c r="H54" s="80"/>
      <c r="I54" s="80"/>
      <c r="J54" s="80"/>
      <c r="K54" s="80"/>
      <c r="L54" s="80"/>
    </row>
    <row r="55" spans="1:16" ht="30" customHeight="1" x14ac:dyDescent="0.25">
      <c r="B55" s="80"/>
      <c r="C55" s="80"/>
      <c r="D55" s="80"/>
      <c r="E55" s="80"/>
      <c r="F55" s="80"/>
      <c r="G55" s="80"/>
      <c r="H55" s="80"/>
      <c r="I55" s="80"/>
      <c r="J55" s="80"/>
      <c r="K55" s="80"/>
      <c r="L55" s="80"/>
    </row>
    <row r="56" spans="1:16" ht="30" customHeight="1" x14ac:dyDescent="0.25">
      <c r="B56" s="80"/>
      <c r="C56" s="80"/>
      <c r="D56" s="80"/>
      <c r="E56" s="80"/>
      <c r="F56" s="80"/>
      <c r="G56" s="80"/>
      <c r="H56" s="80"/>
      <c r="I56" s="80"/>
      <c r="J56" s="80"/>
      <c r="K56" s="80"/>
      <c r="L56" s="80"/>
    </row>
    <row r="57" spans="1:16" ht="30" customHeight="1" x14ac:dyDescent="0.25">
      <c r="B57" s="80"/>
      <c r="C57" s="80"/>
      <c r="D57" s="80"/>
      <c r="E57" s="80"/>
      <c r="F57" s="80"/>
      <c r="G57" s="80"/>
      <c r="H57" s="80"/>
      <c r="I57" s="80"/>
      <c r="J57" s="80"/>
      <c r="K57" s="80"/>
      <c r="L57" s="80"/>
    </row>
    <row r="58" spans="1:16" ht="30" customHeight="1" x14ac:dyDescent="0.25">
      <c r="B58" s="80"/>
      <c r="C58" s="80"/>
      <c r="D58" s="80"/>
      <c r="E58" s="80"/>
      <c r="F58" s="80"/>
      <c r="G58" s="80"/>
      <c r="H58" s="80"/>
      <c r="I58" s="80"/>
      <c r="J58" s="80"/>
      <c r="K58" s="80"/>
      <c r="L58" s="80"/>
    </row>
    <row r="59" spans="1:16" ht="30" customHeight="1" x14ac:dyDescent="0.25">
      <c r="B59" s="80"/>
      <c r="C59" s="80"/>
      <c r="D59" s="80"/>
      <c r="E59" s="80"/>
      <c r="F59" s="80"/>
      <c r="G59" s="80"/>
      <c r="H59" s="80"/>
      <c r="I59" s="80"/>
      <c r="J59" s="80"/>
      <c r="K59" s="80"/>
      <c r="L59" s="80"/>
    </row>
    <row r="60" spans="1:16" ht="30" customHeight="1" x14ac:dyDescent="0.25">
      <c r="B60" s="80"/>
      <c r="C60" s="80"/>
      <c r="D60" s="80"/>
      <c r="E60" s="80"/>
      <c r="F60" s="80"/>
      <c r="G60" s="80"/>
      <c r="H60" s="80"/>
      <c r="I60" s="80"/>
      <c r="J60" s="80"/>
      <c r="K60" s="80"/>
      <c r="L60" s="80"/>
    </row>
    <row r="61" spans="1:16" ht="30" customHeight="1" x14ac:dyDescent="0.25">
      <c r="B61" s="80"/>
      <c r="C61" s="80"/>
      <c r="D61" s="80"/>
      <c r="E61" s="80"/>
      <c r="F61" s="80"/>
      <c r="G61" s="80"/>
      <c r="H61" s="80"/>
      <c r="I61" s="80"/>
      <c r="J61" s="80"/>
      <c r="K61" s="80"/>
      <c r="L61" s="80"/>
    </row>
    <row r="62" spans="1:16" x14ac:dyDescent="0.25">
      <c r="B62" s="86" t="s">
        <v>406</v>
      </c>
      <c r="C62" s="121" t="s">
        <v>557</v>
      </c>
      <c r="D62" s="121"/>
      <c r="E62" s="121"/>
      <c r="F62" s="121"/>
      <c r="G62" s="121"/>
      <c r="H62" s="121"/>
      <c r="I62" s="121"/>
      <c r="J62" s="121"/>
      <c r="K62" s="121"/>
      <c r="L62" s="121"/>
      <c r="M62" s="121"/>
      <c r="N62" s="121"/>
      <c r="O62" s="121"/>
      <c r="P62" s="121"/>
    </row>
    <row r="63" spans="1:16" x14ac:dyDescent="0.25">
      <c r="B63" s="86" t="s">
        <v>408</v>
      </c>
      <c r="C63" s="112" t="s">
        <v>586</v>
      </c>
      <c r="D63" s="112"/>
      <c r="E63" s="112"/>
      <c r="F63" s="112"/>
      <c r="G63" s="112"/>
      <c r="H63" s="112"/>
      <c r="I63" s="112"/>
      <c r="J63" s="112"/>
      <c r="K63" s="112"/>
      <c r="L63" s="112"/>
      <c r="M63" s="112"/>
      <c r="N63" s="112"/>
      <c r="O63" s="112"/>
      <c r="P63" s="112"/>
    </row>
    <row r="64" spans="1:16" x14ac:dyDescent="0.25">
      <c r="B64" s="86"/>
      <c r="C64" s="112" t="s">
        <v>587</v>
      </c>
      <c r="D64" s="112"/>
      <c r="E64" s="112"/>
      <c r="F64" s="112"/>
      <c r="G64" s="112"/>
      <c r="H64" s="112"/>
      <c r="I64" s="112"/>
      <c r="J64" s="112"/>
      <c r="K64" s="112"/>
      <c r="L64" s="112"/>
      <c r="M64" s="112"/>
      <c r="N64" s="112"/>
      <c r="O64" s="112"/>
      <c r="P64" s="112"/>
    </row>
    <row r="65" spans="1:16" x14ac:dyDescent="0.25">
      <c r="B65" s="86" t="s">
        <v>413</v>
      </c>
      <c r="C65" s="121" t="s">
        <v>581</v>
      </c>
      <c r="D65" s="121"/>
      <c r="E65" s="121"/>
      <c r="F65" s="121"/>
      <c r="G65" s="121"/>
      <c r="H65" s="121"/>
      <c r="I65" s="121"/>
      <c r="J65" s="121"/>
      <c r="K65" s="121"/>
      <c r="L65" s="121"/>
      <c r="M65" s="121"/>
      <c r="N65" s="121"/>
      <c r="O65" s="121"/>
      <c r="P65" s="121"/>
    </row>
    <row r="66" spans="1:16" s="31" customFormat="1" x14ac:dyDescent="0.25">
      <c r="B66" s="71"/>
      <c r="C66" s="34">
        <v>1</v>
      </c>
      <c r="D66" s="120" t="s">
        <v>559</v>
      </c>
      <c r="E66" s="120"/>
      <c r="F66" s="120"/>
      <c r="G66" s="120"/>
      <c r="H66" s="120"/>
      <c r="I66" s="120"/>
      <c r="J66" s="120"/>
      <c r="K66" s="120"/>
      <c r="L66" s="120"/>
      <c r="M66" s="120"/>
      <c r="N66" s="120"/>
      <c r="O66" s="120"/>
      <c r="P66" s="120"/>
    </row>
    <row r="67" spans="1:16" s="31" customFormat="1" ht="33.75" customHeight="1" x14ac:dyDescent="0.25">
      <c r="B67" s="71"/>
      <c r="C67" s="34">
        <v>2</v>
      </c>
      <c r="D67" s="122" t="s">
        <v>560</v>
      </c>
      <c r="E67" s="122"/>
      <c r="F67" s="122"/>
      <c r="G67" s="122"/>
      <c r="H67" s="122"/>
      <c r="I67" s="122"/>
      <c r="J67" s="122"/>
      <c r="K67" s="122"/>
      <c r="L67" s="122"/>
      <c r="M67" s="122"/>
      <c r="N67" s="122"/>
      <c r="O67" s="122"/>
      <c r="P67" s="122"/>
    </row>
    <row r="68" spans="1:16" s="31" customFormat="1" ht="29.25" customHeight="1" x14ac:dyDescent="0.25">
      <c r="B68" s="71"/>
      <c r="C68" s="34">
        <v>3</v>
      </c>
      <c r="D68" s="122" t="s">
        <v>561</v>
      </c>
      <c r="E68" s="122"/>
      <c r="F68" s="122"/>
      <c r="G68" s="122"/>
      <c r="H68" s="122"/>
      <c r="I68" s="122"/>
      <c r="J68" s="122"/>
      <c r="K68" s="122"/>
      <c r="L68" s="122"/>
      <c r="M68" s="122"/>
      <c r="N68" s="122"/>
      <c r="O68" s="122"/>
      <c r="P68" s="122"/>
    </row>
    <row r="69" spans="1:16" s="31" customFormat="1" x14ac:dyDescent="0.25">
      <c r="B69" s="71"/>
      <c r="C69" s="34">
        <v>4</v>
      </c>
      <c r="D69" s="120" t="s">
        <v>562</v>
      </c>
      <c r="E69" s="120"/>
      <c r="F69" s="120"/>
      <c r="G69" s="120"/>
      <c r="H69" s="120"/>
      <c r="I69" s="120"/>
      <c r="J69" s="120"/>
      <c r="K69" s="120"/>
      <c r="L69" s="120"/>
      <c r="M69" s="120"/>
      <c r="N69" s="120"/>
      <c r="O69" s="120"/>
      <c r="P69" s="120"/>
    </row>
    <row r="70" spans="1:16" x14ac:dyDescent="0.25">
      <c r="B70" s="83" t="s">
        <v>423</v>
      </c>
      <c r="C70" s="121" t="s">
        <v>558</v>
      </c>
      <c r="D70" s="121"/>
      <c r="E70" s="121"/>
      <c r="F70" s="121"/>
      <c r="G70" s="121"/>
      <c r="H70" s="121"/>
      <c r="I70" s="121"/>
      <c r="J70" s="121"/>
      <c r="K70" s="121"/>
      <c r="L70" s="121"/>
      <c r="M70" s="121"/>
      <c r="N70" s="121"/>
      <c r="O70" s="121"/>
      <c r="P70" s="121"/>
    </row>
    <row r="71" spans="1:16" ht="9.75" customHeight="1" x14ac:dyDescent="0.25">
      <c r="B71" s="83"/>
      <c r="C71" s="80"/>
      <c r="D71" s="80"/>
      <c r="E71" s="80"/>
      <c r="F71" s="80"/>
      <c r="G71" s="80"/>
      <c r="H71" s="80"/>
      <c r="I71" s="80"/>
      <c r="J71" s="80"/>
      <c r="K71" s="80"/>
      <c r="L71" s="80"/>
    </row>
    <row r="72" spans="1:16" x14ac:dyDescent="0.25">
      <c r="A72" s="81">
        <v>5</v>
      </c>
      <c r="B72" s="81" t="s">
        <v>444</v>
      </c>
      <c r="G72" s="87"/>
    </row>
    <row r="73" spans="1:16" ht="37.5" customHeight="1" x14ac:dyDescent="0.25">
      <c r="B73" s="119" t="s">
        <v>564</v>
      </c>
      <c r="C73" s="119"/>
      <c r="D73" s="119"/>
      <c r="E73" s="119"/>
      <c r="F73" s="119"/>
      <c r="G73" s="119"/>
      <c r="H73" s="119"/>
      <c r="I73" s="119"/>
      <c r="J73" s="119"/>
      <c r="K73" s="119"/>
      <c r="L73" s="119"/>
      <c r="M73" s="119"/>
      <c r="N73" s="119"/>
      <c r="O73" s="119"/>
      <c r="P73" s="119"/>
    </row>
    <row r="74" spans="1:16" ht="48" customHeight="1" x14ac:dyDescent="0.25">
      <c r="B74" s="123" t="s">
        <v>582</v>
      </c>
      <c r="C74" s="123"/>
      <c r="D74" s="123"/>
      <c r="E74" s="123"/>
      <c r="F74" s="123"/>
      <c r="G74" s="123"/>
      <c r="H74" s="123"/>
      <c r="I74" s="123"/>
      <c r="J74" s="123"/>
      <c r="K74" s="123"/>
      <c r="L74" s="123"/>
      <c r="M74" s="123"/>
      <c r="N74" s="123"/>
      <c r="O74" s="123"/>
      <c r="P74" s="123"/>
    </row>
    <row r="75" spans="1:16" ht="15" customHeight="1" x14ac:dyDescent="0.25">
      <c r="B75" s="80"/>
      <c r="C75" s="80"/>
      <c r="D75" s="80"/>
      <c r="E75" s="80"/>
      <c r="F75" s="80"/>
      <c r="G75" s="80"/>
      <c r="H75" s="80"/>
      <c r="I75" s="80"/>
      <c r="J75" s="80"/>
      <c r="K75" s="80"/>
      <c r="L75" s="80"/>
      <c r="M75" s="80"/>
      <c r="N75" s="80"/>
      <c r="O75" s="80"/>
      <c r="P75" s="80"/>
    </row>
    <row r="76" spans="1:16" ht="15" customHeight="1" x14ac:dyDescent="0.25">
      <c r="B76" s="80"/>
      <c r="C76" s="80"/>
      <c r="D76" s="80"/>
      <c r="E76" s="80"/>
      <c r="F76" s="80"/>
      <c r="G76" s="80"/>
      <c r="H76" s="80"/>
      <c r="I76" s="80"/>
      <c r="J76" s="80"/>
      <c r="K76" s="80"/>
      <c r="L76" s="80"/>
      <c r="M76" s="80"/>
      <c r="N76" s="80"/>
      <c r="O76" s="80"/>
      <c r="P76" s="80"/>
    </row>
    <row r="77" spans="1:16" ht="15" customHeight="1" x14ac:dyDescent="0.25">
      <c r="B77" s="80"/>
      <c r="C77" s="80"/>
      <c r="D77" s="80"/>
      <c r="E77" s="80"/>
      <c r="F77" s="80"/>
      <c r="G77" s="80"/>
      <c r="H77" s="80"/>
      <c r="I77" s="80"/>
      <c r="J77" s="80"/>
      <c r="K77" s="80"/>
      <c r="L77" s="80"/>
      <c r="M77" s="80"/>
      <c r="N77" s="80"/>
      <c r="O77" s="80"/>
      <c r="P77" s="80"/>
    </row>
    <row r="78" spans="1:16" ht="15" customHeight="1" x14ac:dyDescent="0.25">
      <c r="B78" s="80"/>
      <c r="C78" s="80"/>
      <c r="D78" s="80"/>
      <c r="E78" s="80"/>
      <c r="F78" s="80"/>
      <c r="G78" s="80"/>
      <c r="H78" s="80"/>
      <c r="I78" s="80"/>
      <c r="J78" s="80"/>
      <c r="K78" s="80"/>
      <c r="L78" s="80"/>
      <c r="M78" s="80"/>
      <c r="N78" s="80"/>
      <c r="O78" s="80"/>
      <c r="P78" s="80"/>
    </row>
    <row r="79" spans="1:16" ht="15" customHeight="1" x14ac:dyDescent="0.25">
      <c r="B79" s="80"/>
      <c r="C79" s="80"/>
      <c r="D79" s="80"/>
      <c r="E79" s="80"/>
      <c r="F79" s="80"/>
      <c r="G79" s="80"/>
      <c r="H79" s="80"/>
      <c r="I79" s="80"/>
      <c r="J79" s="80"/>
      <c r="K79" s="80"/>
      <c r="L79" s="80"/>
      <c r="M79" s="80"/>
      <c r="N79" s="80"/>
      <c r="O79" s="80"/>
      <c r="P79" s="80"/>
    </row>
    <row r="80" spans="1:16" ht="15" customHeight="1" x14ac:dyDescent="0.25">
      <c r="B80" s="80"/>
      <c r="C80" s="80"/>
      <c r="D80" s="80"/>
      <c r="E80" s="80"/>
      <c r="F80" s="80"/>
      <c r="G80" s="80"/>
      <c r="H80" s="80"/>
      <c r="I80" s="80"/>
      <c r="J80" s="80"/>
      <c r="K80" s="80"/>
      <c r="L80" s="80"/>
      <c r="M80" s="80"/>
      <c r="N80" s="80"/>
      <c r="O80" s="80"/>
      <c r="P80" s="80"/>
    </row>
    <row r="81" spans="2:16" ht="15" customHeight="1" x14ac:dyDescent="0.25">
      <c r="B81" s="80"/>
      <c r="C81" s="80"/>
      <c r="D81" s="80"/>
      <c r="E81" s="80"/>
      <c r="F81" s="80"/>
      <c r="G81" s="80"/>
      <c r="H81" s="80"/>
      <c r="I81" s="80"/>
      <c r="J81" s="80"/>
      <c r="K81" s="80"/>
      <c r="L81" s="80"/>
      <c r="M81" s="80"/>
      <c r="N81" s="80"/>
      <c r="O81" s="80"/>
      <c r="P81" s="80"/>
    </row>
    <row r="82" spans="2:16" ht="15" customHeight="1" x14ac:dyDescent="0.25">
      <c r="B82" s="80"/>
      <c r="C82" s="80"/>
      <c r="D82" s="80"/>
      <c r="E82" s="80"/>
      <c r="F82" s="80"/>
      <c r="G82" s="80"/>
      <c r="H82" s="80"/>
      <c r="I82" s="80"/>
      <c r="J82" s="80"/>
      <c r="K82" s="80"/>
      <c r="L82" s="80"/>
      <c r="M82" s="80"/>
      <c r="N82" s="80"/>
      <c r="O82" s="80"/>
      <c r="P82" s="80"/>
    </row>
    <row r="83" spans="2:16" ht="15" customHeight="1" x14ac:dyDescent="0.25">
      <c r="B83" s="80"/>
      <c r="C83" s="80"/>
      <c r="D83" s="80"/>
      <c r="E83" s="80"/>
      <c r="F83" s="80"/>
      <c r="G83" s="80"/>
      <c r="H83" s="80"/>
      <c r="I83" s="80"/>
      <c r="J83" s="80"/>
      <c r="K83" s="80"/>
      <c r="L83" s="80"/>
      <c r="M83" s="80"/>
      <c r="N83" s="80"/>
      <c r="O83" s="80"/>
      <c r="P83" s="80"/>
    </row>
    <row r="84" spans="2:16" ht="15" customHeight="1" x14ac:dyDescent="0.25">
      <c r="B84" s="80"/>
      <c r="C84" s="80"/>
      <c r="D84" s="80"/>
      <c r="E84" s="80"/>
      <c r="F84" s="80"/>
      <c r="G84" s="80"/>
      <c r="H84" s="80"/>
      <c r="I84" s="80"/>
      <c r="J84" s="80"/>
      <c r="K84" s="80"/>
      <c r="L84" s="80"/>
      <c r="M84" s="80"/>
      <c r="N84" s="80"/>
      <c r="O84" s="80"/>
      <c r="P84" s="80"/>
    </row>
    <row r="85" spans="2:16" ht="15" customHeight="1" x14ac:dyDescent="0.25">
      <c r="B85" s="80"/>
      <c r="C85" s="80"/>
      <c r="D85" s="80"/>
      <c r="E85" s="80"/>
      <c r="F85" s="80"/>
      <c r="G85" s="80"/>
      <c r="H85" s="80"/>
      <c r="I85" s="80"/>
      <c r="J85" s="80"/>
      <c r="K85" s="80"/>
      <c r="L85" s="80"/>
      <c r="M85" s="80"/>
      <c r="N85" s="80"/>
      <c r="O85" s="80"/>
      <c r="P85" s="80"/>
    </row>
    <row r="86" spans="2:16" ht="15" customHeight="1" x14ac:dyDescent="0.25">
      <c r="B86" s="80"/>
      <c r="C86" s="80"/>
      <c r="D86" s="80"/>
      <c r="E86" s="80"/>
      <c r="F86" s="80"/>
      <c r="G86" s="80"/>
      <c r="H86" s="80"/>
      <c r="I86" s="80"/>
      <c r="J86" s="80"/>
      <c r="K86" s="80"/>
      <c r="L86" s="80"/>
      <c r="M86" s="80"/>
      <c r="N86" s="80"/>
      <c r="O86" s="80"/>
      <c r="P86" s="80"/>
    </row>
    <row r="87" spans="2:16" ht="15" customHeight="1" x14ac:dyDescent="0.25">
      <c r="B87" s="80"/>
      <c r="C87" s="80"/>
      <c r="D87" s="80"/>
      <c r="E87" s="80"/>
      <c r="F87" s="80"/>
      <c r="G87" s="80"/>
      <c r="H87" s="80"/>
      <c r="I87" s="80"/>
      <c r="J87" s="80"/>
      <c r="K87" s="80"/>
      <c r="L87" s="80"/>
      <c r="M87" s="80"/>
      <c r="N87" s="80"/>
      <c r="O87" s="80"/>
      <c r="P87" s="80"/>
    </row>
    <row r="88" spans="2:16" ht="15" customHeight="1" x14ac:dyDescent="0.25">
      <c r="B88" s="80"/>
      <c r="C88" s="80"/>
      <c r="D88" s="80"/>
      <c r="E88" s="80"/>
      <c r="F88" s="80"/>
      <c r="G88" s="80"/>
      <c r="H88" s="80"/>
      <c r="I88" s="80"/>
      <c r="J88" s="80"/>
      <c r="K88" s="80"/>
      <c r="L88" s="80"/>
      <c r="M88" s="80"/>
      <c r="N88" s="80"/>
      <c r="O88" s="80"/>
      <c r="P88" s="80"/>
    </row>
    <row r="89" spans="2:16" ht="15" customHeight="1" x14ac:dyDescent="0.25">
      <c r="B89" s="80"/>
      <c r="C89" s="80"/>
      <c r="D89" s="80"/>
      <c r="E89" s="80"/>
      <c r="F89" s="80"/>
      <c r="G89" s="80"/>
      <c r="H89" s="80"/>
      <c r="I89" s="80"/>
      <c r="J89" s="80"/>
      <c r="K89" s="80"/>
      <c r="L89" s="80"/>
      <c r="M89" s="80"/>
      <c r="N89" s="80"/>
      <c r="O89" s="80"/>
      <c r="P89" s="80"/>
    </row>
    <row r="90" spans="2:16" ht="15" customHeight="1" x14ac:dyDescent="0.25">
      <c r="B90" s="80"/>
      <c r="C90" s="80"/>
      <c r="D90" s="80"/>
      <c r="E90" s="80"/>
      <c r="F90" s="80"/>
      <c r="G90" s="80"/>
      <c r="H90" s="80"/>
      <c r="I90" s="80"/>
      <c r="J90" s="80"/>
      <c r="K90" s="80"/>
      <c r="L90" s="80"/>
      <c r="M90" s="80"/>
      <c r="N90" s="80"/>
      <c r="O90" s="80"/>
      <c r="P90" s="80"/>
    </row>
    <row r="91" spans="2:16" ht="15" customHeight="1" x14ac:dyDescent="0.25">
      <c r="B91" s="80"/>
      <c r="C91" s="80"/>
      <c r="D91" s="80"/>
      <c r="E91" s="80"/>
      <c r="F91" s="80"/>
      <c r="G91" s="80"/>
      <c r="H91" s="80"/>
      <c r="I91" s="80"/>
      <c r="J91" s="80"/>
      <c r="K91" s="80"/>
      <c r="L91" s="80"/>
      <c r="M91" s="80"/>
      <c r="N91" s="80"/>
      <c r="O91" s="80"/>
      <c r="P91" s="80"/>
    </row>
    <row r="92" spans="2:16" ht="15" customHeight="1" x14ac:dyDescent="0.25">
      <c r="B92" s="80"/>
      <c r="C92" s="80"/>
      <c r="D92" s="80"/>
      <c r="E92" s="80"/>
      <c r="F92" s="80"/>
      <c r="G92" s="80"/>
      <c r="H92" s="80"/>
      <c r="I92" s="80"/>
      <c r="J92" s="80"/>
      <c r="K92" s="80"/>
      <c r="L92" s="80"/>
      <c r="M92" s="80"/>
      <c r="N92" s="80"/>
      <c r="O92" s="80"/>
      <c r="P92" s="80"/>
    </row>
    <row r="93" spans="2:16" ht="15" customHeight="1" x14ac:dyDescent="0.25">
      <c r="B93" s="80"/>
      <c r="C93" s="80"/>
      <c r="D93" s="80"/>
      <c r="E93" s="80"/>
      <c r="F93" s="80"/>
      <c r="G93" s="80"/>
      <c r="H93" s="80"/>
      <c r="I93" s="80"/>
      <c r="J93" s="80"/>
      <c r="K93" s="80"/>
      <c r="L93" s="80"/>
      <c r="M93" s="80"/>
      <c r="N93" s="80"/>
      <c r="O93" s="80"/>
      <c r="P93" s="80"/>
    </row>
    <row r="94" spans="2:16" ht="15" customHeight="1" x14ac:dyDescent="0.25">
      <c r="B94" s="80"/>
      <c r="C94" s="80"/>
      <c r="D94" s="80"/>
      <c r="E94" s="80"/>
      <c r="F94" s="80"/>
      <c r="G94" s="80"/>
      <c r="H94" s="80"/>
      <c r="I94" s="80"/>
      <c r="J94" s="80"/>
      <c r="K94" s="80"/>
      <c r="L94" s="80"/>
      <c r="M94" s="80"/>
      <c r="N94" s="80"/>
      <c r="O94" s="80"/>
      <c r="P94" s="80"/>
    </row>
    <row r="95" spans="2:16" ht="15" customHeight="1" x14ac:dyDescent="0.25">
      <c r="B95" s="80"/>
      <c r="C95" s="80"/>
      <c r="D95" s="80"/>
      <c r="E95" s="80"/>
      <c r="F95" s="80"/>
      <c r="G95" s="80"/>
      <c r="H95" s="80"/>
      <c r="I95" s="80"/>
      <c r="J95" s="80"/>
      <c r="K95" s="80"/>
      <c r="L95" s="80"/>
      <c r="M95" s="80"/>
      <c r="N95" s="80"/>
      <c r="O95" s="80"/>
      <c r="P95" s="80"/>
    </row>
    <row r="96" spans="2:16" ht="15" customHeight="1" x14ac:dyDescent="0.25">
      <c r="B96" s="80"/>
      <c r="C96" s="80"/>
      <c r="D96" s="80"/>
      <c r="E96" s="80"/>
      <c r="F96" s="80"/>
      <c r="G96" s="80"/>
      <c r="H96" s="80"/>
      <c r="I96" s="80"/>
      <c r="J96" s="80"/>
      <c r="K96" s="80"/>
      <c r="L96" s="80"/>
      <c r="M96" s="80"/>
      <c r="N96" s="80"/>
      <c r="O96" s="80"/>
      <c r="P96" s="80"/>
    </row>
    <row r="97" spans="1:16" ht="15" customHeight="1" x14ac:dyDescent="0.25">
      <c r="B97" s="80"/>
      <c r="C97" s="80"/>
      <c r="D97" s="80"/>
      <c r="E97" s="80"/>
      <c r="F97" s="80"/>
      <c r="G97" s="80"/>
      <c r="H97" s="80"/>
      <c r="I97" s="80"/>
      <c r="J97" s="80"/>
      <c r="K97" s="80"/>
      <c r="L97" s="80"/>
      <c r="M97" s="80"/>
      <c r="N97" s="80"/>
      <c r="O97" s="80"/>
      <c r="P97" s="80"/>
    </row>
    <row r="98" spans="1:16" x14ac:dyDescent="0.25">
      <c r="B98" s="83" t="s">
        <v>406</v>
      </c>
      <c r="C98" s="119" t="s">
        <v>565</v>
      </c>
      <c r="D98" s="119"/>
      <c r="E98" s="119"/>
      <c r="F98" s="119"/>
      <c r="G98" s="119"/>
      <c r="H98" s="119"/>
      <c r="I98" s="119"/>
      <c r="J98" s="119"/>
      <c r="K98" s="119"/>
      <c r="L98" s="119"/>
      <c r="M98" s="119"/>
      <c r="N98" s="119"/>
      <c r="O98" s="119"/>
      <c r="P98" s="119"/>
    </row>
    <row r="99" spans="1:16" ht="15" customHeight="1" x14ac:dyDescent="0.25">
      <c r="B99" s="83" t="s">
        <v>408</v>
      </c>
      <c r="C99" s="119" t="s">
        <v>566</v>
      </c>
      <c r="D99" s="119"/>
      <c r="E99" s="119"/>
      <c r="F99" s="119"/>
      <c r="G99" s="119"/>
      <c r="H99" s="119"/>
      <c r="I99" s="119"/>
      <c r="J99" s="119"/>
      <c r="K99" s="119"/>
      <c r="L99" s="119"/>
      <c r="M99" s="119"/>
      <c r="N99" s="119"/>
      <c r="O99" s="119"/>
      <c r="P99" s="119"/>
    </row>
    <row r="100" spans="1:16" x14ac:dyDescent="0.25">
      <c r="B100" s="81" t="s">
        <v>413</v>
      </c>
      <c r="C100" s="71" t="s">
        <v>567</v>
      </c>
      <c r="G100" s="87"/>
    </row>
    <row r="101" spans="1:16" x14ac:dyDescent="0.25">
      <c r="B101" s="81"/>
      <c r="C101" s="81">
        <v>1</v>
      </c>
      <c r="D101" s="119" t="s">
        <v>568</v>
      </c>
      <c r="E101" s="119"/>
      <c r="F101" s="119"/>
      <c r="G101" s="119"/>
      <c r="H101" s="119"/>
      <c r="I101" s="119"/>
      <c r="J101" s="119"/>
      <c r="K101" s="119"/>
      <c r="L101" s="119"/>
      <c r="M101" s="119"/>
      <c r="N101" s="119"/>
      <c r="O101" s="119"/>
      <c r="P101" s="119"/>
    </row>
    <row r="102" spans="1:16" ht="28.5" customHeight="1" x14ac:dyDescent="0.25">
      <c r="B102" s="81"/>
      <c r="C102" s="81">
        <v>2</v>
      </c>
      <c r="D102" s="119" t="s">
        <v>569</v>
      </c>
      <c r="E102" s="119"/>
      <c r="F102" s="119"/>
      <c r="G102" s="119"/>
      <c r="H102" s="119"/>
      <c r="I102" s="119"/>
      <c r="J102" s="119"/>
      <c r="K102" s="119"/>
      <c r="L102" s="119"/>
      <c r="M102" s="119"/>
      <c r="N102" s="119"/>
      <c r="O102" s="119"/>
      <c r="P102" s="119"/>
    </row>
    <row r="103" spans="1:16" x14ac:dyDescent="0.25">
      <c r="B103" s="81"/>
      <c r="C103" s="81">
        <v>3</v>
      </c>
      <c r="D103" s="119" t="s">
        <v>570</v>
      </c>
      <c r="E103" s="119"/>
      <c r="F103" s="119"/>
      <c r="G103" s="119"/>
      <c r="H103" s="119"/>
      <c r="I103" s="119"/>
      <c r="J103" s="119"/>
      <c r="K103" s="119"/>
      <c r="L103" s="119"/>
      <c r="M103" s="119"/>
      <c r="N103" s="119"/>
      <c r="O103" s="119"/>
      <c r="P103" s="119"/>
    </row>
    <row r="104" spans="1:16" x14ac:dyDescent="0.25">
      <c r="B104" s="119"/>
      <c r="C104" s="119"/>
      <c r="D104" s="119"/>
      <c r="E104" s="119"/>
      <c r="F104" s="119"/>
      <c r="G104" s="119"/>
      <c r="H104" s="119"/>
      <c r="I104" s="119"/>
      <c r="J104" s="119"/>
      <c r="K104" s="119"/>
      <c r="L104" s="119"/>
    </row>
    <row r="105" spans="1:16" s="89" customFormat="1" ht="60" customHeight="1" x14ac:dyDescent="0.25">
      <c r="A105" s="88"/>
      <c r="B105" s="83"/>
      <c r="C105" s="119"/>
      <c r="D105" s="119"/>
      <c r="E105" s="119"/>
      <c r="F105" s="119"/>
      <c r="G105" s="119"/>
      <c r="H105" s="119"/>
      <c r="I105" s="119"/>
      <c r="J105" s="119"/>
      <c r="K105" s="119"/>
      <c r="L105" s="119"/>
    </row>
    <row r="106" spans="1:16" s="89" customFormat="1" ht="12" customHeight="1" x14ac:dyDescent="0.25">
      <c r="A106" s="88"/>
      <c r="B106" s="83"/>
      <c r="C106" s="80"/>
      <c r="D106" s="80"/>
      <c r="E106" s="80"/>
      <c r="F106" s="80"/>
      <c r="G106" s="80"/>
      <c r="H106" s="80"/>
      <c r="I106" s="80"/>
      <c r="J106" s="80"/>
      <c r="K106" s="80"/>
      <c r="L106" s="80"/>
    </row>
    <row r="107" spans="1:16" s="89" customFormat="1" ht="12" customHeight="1" x14ac:dyDescent="0.25">
      <c r="A107" s="88"/>
      <c r="B107" s="83"/>
      <c r="C107" s="80"/>
      <c r="D107" s="80"/>
      <c r="E107" s="80"/>
      <c r="F107" s="80"/>
      <c r="G107" s="80"/>
      <c r="H107" s="80"/>
      <c r="I107" s="80"/>
      <c r="J107" s="80"/>
      <c r="K107" s="80"/>
      <c r="L107" s="80"/>
    </row>
    <row r="108" spans="1:16" s="89" customFormat="1" ht="12" customHeight="1" x14ac:dyDescent="0.25">
      <c r="A108" s="88"/>
      <c r="B108" s="83"/>
      <c r="C108" s="80"/>
      <c r="D108" s="80"/>
      <c r="E108" s="80"/>
      <c r="F108" s="80"/>
      <c r="G108" s="80"/>
      <c r="H108" s="80"/>
      <c r="I108" s="80"/>
      <c r="J108" s="80"/>
      <c r="K108" s="80"/>
      <c r="L108" s="80"/>
    </row>
    <row r="109" spans="1:16" s="89" customFormat="1" ht="12" customHeight="1" x14ac:dyDescent="0.25">
      <c r="A109" s="88"/>
      <c r="B109" s="83"/>
      <c r="C109" s="80"/>
      <c r="D109" s="80"/>
      <c r="E109" s="80"/>
      <c r="F109" s="80"/>
      <c r="G109" s="80"/>
      <c r="H109" s="80"/>
      <c r="I109" s="80"/>
      <c r="J109" s="80"/>
      <c r="K109" s="80"/>
      <c r="L109" s="80"/>
    </row>
    <row r="110" spans="1:16" s="89" customFormat="1" ht="12" customHeight="1" x14ac:dyDescent="0.25">
      <c r="A110" s="88"/>
      <c r="B110" s="83"/>
      <c r="C110" s="80"/>
      <c r="D110" s="80"/>
      <c r="E110" s="80"/>
      <c r="F110" s="80"/>
      <c r="G110" s="80"/>
      <c r="H110" s="80"/>
      <c r="I110" s="80"/>
      <c r="J110" s="80"/>
      <c r="K110" s="80"/>
      <c r="L110" s="80"/>
    </row>
    <row r="111" spans="1:16" s="89" customFormat="1" ht="12" customHeight="1" x14ac:dyDescent="0.25">
      <c r="A111" s="88"/>
      <c r="B111" s="83"/>
      <c r="C111" s="80"/>
      <c r="D111" s="80"/>
      <c r="E111" s="80"/>
      <c r="F111" s="80"/>
      <c r="G111" s="80"/>
      <c r="H111" s="80"/>
      <c r="I111" s="80"/>
      <c r="J111" s="80"/>
      <c r="K111" s="80"/>
      <c r="L111" s="80"/>
    </row>
    <row r="112" spans="1:16" s="89" customFormat="1" ht="12" customHeight="1" x14ac:dyDescent="0.25">
      <c r="A112" s="88"/>
      <c r="B112" s="83"/>
      <c r="C112" s="80"/>
      <c r="D112" s="80"/>
      <c r="E112" s="80"/>
      <c r="F112" s="80"/>
      <c r="G112" s="80"/>
      <c r="H112" s="80"/>
      <c r="I112" s="80"/>
      <c r="J112" s="80"/>
      <c r="K112" s="80"/>
      <c r="L112" s="80"/>
    </row>
    <row r="113" spans="1:12" s="89" customFormat="1" ht="12" customHeight="1" x14ac:dyDescent="0.25">
      <c r="A113" s="88"/>
      <c r="B113" s="83"/>
      <c r="C113" s="80"/>
      <c r="D113" s="80"/>
      <c r="E113" s="80"/>
      <c r="F113" s="80"/>
      <c r="G113" s="80"/>
      <c r="H113" s="80"/>
      <c r="I113" s="80"/>
      <c r="J113" s="80"/>
      <c r="K113" s="80"/>
      <c r="L113" s="80"/>
    </row>
    <row r="114" spans="1:12" s="89" customFormat="1" ht="12" customHeight="1" x14ac:dyDescent="0.25">
      <c r="A114" s="88"/>
      <c r="B114" s="83"/>
      <c r="C114" s="80"/>
      <c r="D114" s="80"/>
      <c r="E114" s="80"/>
      <c r="F114" s="80"/>
      <c r="G114" s="80"/>
      <c r="H114" s="80"/>
      <c r="I114" s="80"/>
      <c r="J114" s="80"/>
      <c r="K114" s="80"/>
      <c r="L114" s="80"/>
    </row>
    <row r="115" spans="1:12" s="89" customFormat="1" ht="12" customHeight="1" x14ac:dyDescent="0.25">
      <c r="A115" s="88"/>
      <c r="B115" s="83"/>
      <c r="C115" s="80"/>
      <c r="D115" s="80"/>
      <c r="E115" s="80"/>
      <c r="F115" s="80"/>
      <c r="G115" s="80"/>
      <c r="H115" s="80"/>
      <c r="I115" s="80"/>
      <c r="J115" s="80"/>
      <c r="K115" s="80"/>
      <c r="L115" s="80"/>
    </row>
    <row r="116" spans="1:12" s="89" customFormat="1" ht="12" customHeight="1" x14ac:dyDescent="0.25">
      <c r="A116" s="88"/>
      <c r="B116" s="83"/>
      <c r="C116" s="80"/>
      <c r="D116" s="80"/>
      <c r="E116" s="80"/>
      <c r="F116" s="80"/>
      <c r="G116" s="80"/>
      <c r="H116" s="80"/>
      <c r="I116" s="80"/>
      <c r="J116" s="80"/>
      <c r="K116" s="80"/>
      <c r="L116" s="80"/>
    </row>
    <row r="117" spans="1:12" s="89" customFormat="1" ht="12" customHeight="1" x14ac:dyDescent="0.25">
      <c r="A117" s="88"/>
      <c r="B117" s="83"/>
      <c r="C117" s="80"/>
      <c r="D117" s="80"/>
      <c r="E117" s="80"/>
      <c r="F117" s="80"/>
      <c r="G117" s="80"/>
      <c r="H117" s="80"/>
      <c r="I117" s="80"/>
      <c r="J117" s="80"/>
      <c r="K117" s="80"/>
      <c r="L117" s="80"/>
    </row>
    <row r="118" spans="1:12" s="89" customFormat="1" ht="12" customHeight="1" x14ac:dyDescent="0.25">
      <c r="A118" s="88"/>
      <c r="B118" s="83"/>
      <c r="C118" s="80"/>
      <c r="D118" s="80"/>
      <c r="E118" s="80"/>
      <c r="F118" s="80"/>
      <c r="G118" s="80"/>
      <c r="H118" s="80"/>
      <c r="I118" s="80"/>
      <c r="J118" s="80"/>
      <c r="K118" s="80"/>
      <c r="L118" s="80"/>
    </row>
    <row r="119" spans="1:12" s="89" customFormat="1" ht="12" customHeight="1" x14ac:dyDescent="0.25">
      <c r="A119" s="88"/>
      <c r="B119" s="83"/>
      <c r="C119" s="80"/>
      <c r="D119" s="80"/>
      <c r="E119" s="80"/>
      <c r="F119" s="80"/>
      <c r="G119" s="80"/>
      <c r="H119" s="80"/>
      <c r="I119" s="80"/>
      <c r="J119" s="80"/>
      <c r="K119" s="80"/>
      <c r="L119" s="80"/>
    </row>
    <row r="120" spans="1:12" s="89" customFormat="1" ht="12" customHeight="1" x14ac:dyDescent="0.25">
      <c r="A120" s="88"/>
      <c r="B120" s="83"/>
      <c r="C120" s="80"/>
      <c r="D120" s="80"/>
      <c r="E120" s="80"/>
      <c r="F120" s="80"/>
      <c r="G120" s="80"/>
      <c r="H120" s="80"/>
      <c r="I120" s="80"/>
      <c r="J120" s="80"/>
      <c r="K120" s="80"/>
      <c r="L120" s="80"/>
    </row>
    <row r="121" spans="1:12" s="89" customFormat="1" ht="12" customHeight="1" x14ac:dyDescent="0.25">
      <c r="A121" s="88"/>
      <c r="B121" s="83"/>
      <c r="C121" s="80"/>
      <c r="D121" s="80"/>
      <c r="E121" s="80"/>
      <c r="F121" s="80"/>
      <c r="G121" s="80"/>
      <c r="H121" s="80"/>
      <c r="I121" s="80"/>
      <c r="J121" s="80"/>
      <c r="K121" s="80"/>
      <c r="L121" s="80"/>
    </row>
    <row r="122" spans="1:12" s="89" customFormat="1" ht="12" customHeight="1" x14ac:dyDescent="0.25">
      <c r="A122" s="88"/>
      <c r="B122" s="83"/>
      <c r="C122" s="80"/>
      <c r="D122" s="80"/>
      <c r="E122" s="80"/>
      <c r="F122" s="80"/>
      <c r="G122" s="80"/>
      <c r="H122" s="80"/>
      <c r="I122" s="80"/>
      <c r="J122" s="80"/>
      <c r="K122" s="80"/>
      <c r="L122" s="80"/>
    </row>
    <row r="123" spans="1:12" s="89" customFormat="1" ht="12" customHeight="1" x14ac:dyDescent="0.25">
      <c r="A123" s="88"/>
      <c r="B123" s="83"/>
      <c r="C123" s="80"/>
      <c r="D123" s="80"/>
      <c r="E123" s="80"/>
      <c r="F123" s="80"/>
      <c r="G123" s="80"/>
      <c r="H123" s="80"/>
      <c r="I123" s="80"/>
      <c r="J123" s="80"/>
      <c r="K123" s="80"/>
      <c r="L123" s="80"/>
    </row>
    <row r="124" spans="1:12" s="89" customFormat="1" ht="12" customHeight="1" x14ac:dyDescent="0.25">
      <c r="A124" s="88"/>
      <c r="B124" s="83"/>
      <c r="C124" s="80"/>
      <c r="D124" s="80"/>
      <c r="E124" s="80"/>
      <c r="F124" s="80"/>
      <c r="G124" s="80"/>
      <c r="H124" s="80"/>
      <c r="I124" s="80"/>
      <c r="J124" s="80"/>
      <c r="K124" s="80"/>
      <c r="L124" s="80"/>
    </row>
    <row r="125" spans="1:12" s="89" customFormat="1" ht="12" customHeight="1" x14ac:dyDescent="0.25">
      <c r="A125" s="88"/>
      <c r="B125" s="83"/>
      <c r="C125" s="80"/>
      <c r="D125" s="80"/>
      <c r="E125" s="80"/>
      <c r="F125" s="80"/>
      <c r="G125" s="80"/>
      <c r="H125" s="80"/>
      <c r="I125" s="80"/>
      <c r="J125" s="80"/>
      <c r="K125" s="80"/>
      <c r="L125" s="80"/>
    </row>
    <row r="126" spans="1:12" s="89" customFormat="1" ht="12" customHeight="1" x14ac:dyDescent="0.25">
      <c r="A126" s="88"/>
      <c r="B126" s="83"/>
      <c r="C126" s="80"/>
      <c r="D126" s="80"/>
      <c r="E126" s="80"/>
      <c r="F126" s="80"/>
      <c r="G126" s="80"/>
      <c r="H126" s="80"/>
      <c r="I126" s="80"/>
      <c r="J126" s="80"/>
      <c r="K126" s="80"/>
      <c r="L126" s="80"/>
    </row>
    <row r="127" spans="1:12" s="89" customFormat="1" ht="12" customHeight="1" x14ac:dyDescent="0.25">
      <c r="A127" s="88"/>
      <c r="B127" s="83"/>
      <c r="C127" s="80"/>
      <c r="D127" s="80"/>
      <c r="E127" s="80"/>
      <c r="F127" s="80"/>
      <c r="G127" s="80"/>
      <c r="H127" s="80"/>
      <c r="I127" s="80"/>
      <c r="J127" s="80"/>
      <c r="K127" s="80"/>
      <c r="L127" s="80"/>
    </row>
    <row r="128" spans="1:12" s="89" customFormat="1" ht="12" customHeight="1" x14ac:dyDescent="0.25">
      <c r="A128" s="88"/>
      <c r="B128" s="83"/>
      <c r="C128" s="80"/>
      <c r="D128" s="80"/>
      <c r="E128" s="80"/>
      <c r="F128" s="80"/>
      <c r="G128" s="80"/>
      <c r="H128" s="80"/>
      <c r="I128" s="80"/>
      <c r="J128" s="80"/>
      <c r="K128" s="80"/>
      <c r="L128" s="80"/>
    </row>
    <row r="129" spans="1:16" s="89" customFormat="1" ht="12" customHeight="1" x14ac:dyDescent="0.25">
      <c r="A129" s="88"/>
      <c r="B129" s="83"/>
      <c r="C129" s="80"/>
      <c r="D129" s="80"/>
      <c r="E129" s="80"/>
      <c r="F129" s="80"/>
      <c r="G129" s="80"/>
      <c r="H129" s="80"/>
      <c r="I129" s="80"/>
      <c r="J129" s="80"/>
      <c r="K129" s="80"/>
      <c r="L129" s="80"/>
    </row>
    <row r="130" spans="1:16" s="89" customFormat="1" ht="12" customHeight="1" x14ac:dyDescent="0.25">
      <c r="A130" s="88"/>
      <c r="B130" s="83"/>
      <c r="C130" s="80"/>
      <c r="D130" s="80"/>
      <c r="E130" s="80"/>
      <c r="F130" s="80"/>
      <c r="G130" s="80"/>
      <c r="H130" s="80"/>
      <c r="I130" s="80"/>
      <c r="J130" s="80"/>
      <c r="K130" s="80"/>
      <c r="L130" s="80"/>
    </row>
    <row r="131" spans="1:16" s="89" customFormat="1" ht="12" customHeight="1" x14ac:dyDescent="0.25">
      <c r="A131" s="88"/>
      <c r="B131" s="83"/>
      <c r="C131" s="80"/>
      <c r="D131" s="80"/>
      <c r="E131" s="80"/>
      <c r="F131" s="80"/>
      <c r="G131" s="80"/>
      <c r="H131" s="80"/>
      <c r="I131" s="80"/>
      <c r="J131" s="80"/>
      <c r="K131" s="80"/>
      <c r="L131" s="80"/>
    </row>
    <row r="132" spans="1:16" s="89" customFormat="1" ht="12" customHeight="1" x14ac:dyDescent="0.25">
      <c r="A132" s="88"/>
      <c r="B132" s="83" t="s">
        <v>423</v>
      </c>
      <c r="C132" s="71" t="s">
        <v>571</v>
      </c>
      <c r="D132" s="80"/>
      <c r="E132" s="80"/>
      <c r="F132" s="80"/>
      <c r="G132" s="80"/>
      <c r="H132" s="80"/>
      <c r="I132" s="80"/>
      <c r="J132" s="80"/>
      <c r="K132" s="80"/>
      <c r="L132" s="80"/>
    </row>
    <row r="133" spans="1:16" s="89" customFormat="1" ht="26.25" customHeight="1" x14ac:dyDescent="0.25">
      <c r="A133" s="88"/>
      <c r="B133" s="83"/>
      <c r="C133" s="86">
        <v>1</v>
      </c>
      <c r="D133" s="119" t="s">
        <v>572</v>
      </c>
      <c r="E133" s="119"/>
      <c r="F133" s="119"/>
      <c r="G133" s="119"/>
      <c r="H133" s="119"/>
      <c r="I133" s="119"/>
      <c r="J133" s="119"/>
      <c r="K133" s="119"/>
      <c r="L133" s="119"/>
      <c r="M133" s="119"/>
      <c r="N133" s="119"/>
      <c r="O133" s="119"/>
      <c r="P133" s="119"/>
    </row>
    <row r="134" spans="1:16" s="89" customFormat="1" ht="12" customHeight="1" x14ac:dyDescent="0.25">
      <c r="A134" s="88"/>
      <c r="B134" s="83"/>
      <c r="C134" s="80"/>
      <c r="D134" s="80"/>
      <c r="E134" s="80"/>
      <c r="F134" s="80"/>
      <c r="G134" s="80"/>
      <c r="H134" s="80"/>
      <c r="I134" s="80"/>
      <c r="J134" s="80"/>
      <c r="K134" s="80"/>
      <c r="L134" s="80"/>
    </row>
    <row r="135" spans="1:16" s="89" customFormat="1" ht="12" customHeight="1" x14ac:dyDescent="0.25">
      <c r="A135" s="88"/>
      <c r="B135" s="83"/>
      <c r="C135" s="31"/>
      <c r="D135" s="80"/>
      <c r="E135" s="80"/>
      <c r="F135" s="80"/>
      <c r="G135" s="80"/>
      <c r="H135" s="80"/>
      <c r="I135" s="80"/>
      <c r="J135" s="80"/>
      <c r="K135" s="80"/>
      <c r="L135" s="80"/>
    </row>
    <row r="136" spans="1:16" s="89" customFormat="1" ht="12" customHeight="1" x14ac:dyDescent="0.25">
      <c r="A136" s="88"/>
      <c r="B136" s="83"/>
      <c r="C136" s="31"/>
      <c r="D136" s="80"/>
      <c r="E136" s="80"/>
      <c r="F136" s="80"/>
      <c r="G136" s="80"/>
      <c r="H136" s="80"/>
      <c r="I136" s="80"/>
      <c r="J136" s="80"/>
      <c r="K136" s="80"/>
      <c r="L136" s="80"/>
    </row>
    <row r="137" spans="1:16" s="89" customFormat="1" ht="12" customHeight="1" x14ac:dyDescent="0.25">
      <c r="A137" s="88"/>
      <c r="B137" s="83"/>
      <c r="C137" s="31"/>
      <c r="D137" s="80"/>
      <c r="E137" s="80"/>
      <c r="F137" s="80"/>
      <c r="G137" s="80"/>
      <c r="H137" s="80"/>
      <c r="I137" s="80"/>
      <c r="J137" s="80"/>
      <c r="K137" s="80"/>
      <c r="L137" s="80"/>
    </row>
    <row r="138" spans="1:16" s="89" customFormat="1" ht="12" customHeight="1" x14ac:dyDescent="0.25">
      <c r="A138" s="88"/>
      <c r="B138" s="83"/>
      <c r="C138" s="31"/>
      <c r="D138" s="80"/>
      <c r="E138" s="80"/>
      <c r="F138" s="80"/>
      <c r="G138" s="80"/>
      <c r="H138" s="80"/>
      <c r="I138" s="80"/>
      <c r="J138" s="80"/>
      <c r="K138" s="80"/>
      <c r="L138" s="80"/>
    </row>
    <row r="139" spans="1:16" s="89" customFormat="1" ht="12" customHeight="1" x14ac:dyDescent="0.25">
      <c r="A139" s="88"/>
      <c r="B139" s="83"/>
      <c r="C139" s="31"/>
      <c r="D139" s="80"/>
      <c r="E139" s="80"/>
      <c r="F139" s="80"/>
      <c r="G139" s="80"/>
      <c r="H139" s="80"/>
      <c r="I139" s="80"/>
      <c r="J139" s="80"/>
      <c r="K139" s="80"/>
      <c r="L139" s="80"/>
    </row>
    <row r="140" spans="1:16" s="89" customFormat="1" ht="12" customHeight="1" x14ac:dyDescent="0.25">
      <c r="A140" s="88"/>
      <c r="B140" s="83"/>
      <c r="C140" s="31"/>
      <c r="D140" s="80"/>
      <c r="E140" s="80"/>
      <c r="F140" s="80"/>
      <c r="G140" s="80"/>
      <c r="H140" s="80"/>
      <c r="I140" s="80"/>
      <c r="J140" s="80"/>
      <c r="K140" s="80"/>
      <c r="L140" s="80"/>
    </row>
    <row r="141" spans="1:16" s="89" customFormat="1" ht="12" customHeight="1" x14ac:dyDescent="0.25">
      <c r="A141" s="88"/>
      <c r="B141" s="83"/>
      <c r="C141" s="31"/>
      <c r="D141" s="80"/>
      <c r="E141" s="80"/>
      <c r="F141" s="80"/>
      <c r="G141" s="80"/>
      <c r="H141" s="80"/>
      <c r="I141" s="80"/>
      <c r="J141" s="80"/>
      <c r="K141" s="80"/>
      <c r="L141" s="80"/>
    </row>
    <row r="142" spans="1:16" s="89" customFormat="1" ht="12" customHeight="1" x14ac:dyDescent="0.25">
      <c r="A142" s="88"/>
      <c r="B142" s="83"/>
      <c r="C142" s="31"/>
      <c r="D142" s="80"/>
      <c r="E142" s="80"/>
      <c r="F142" s="80"/>
      <c r="G142" s="80"/>
      <c r="H142" s="80"/>
      <c r="I142" s="80"/>
      <c r="J142" s="80"/>
      <c r="K142" s="80"/>
      <c r="L142" s="80"/>
    </row>
    <row r="143" spans="1:16" s="89" customFormat="1" ht="12" customHeight="1" x14ac:dyDescent="0.25">
      <c r="A143" s="88"/>
      <c r="B143" s="83"/>
      <c r="C143" s="31"/>
      <c r="D143" s="80"/>
      <c r="E143" s="80"/>
      <c r="F143" s="80"/>
      <c r="G143" s="80"/>
      <c r="H143" s="80"/>
      <c r="I143" s="80"/>
      <c r="J143" s="80"/>
      <c r="K143" s="80"/>
      <c r="L143" s="80"/>
    </row>
    <row r="144" spans="1:16" s="89" customFormat="1" ht="12" customHeight="1" x14ac:dyDescent="0.25">
      <c r="A144" s="88"/>
      <c r="B144" s="83"/>
      <c r="C144" s="31"/>
      <c r="D144" s="80"/>
      <c r="E144" s="80"/>
      <c r="F144" s="80"/>
      <c r="G144" s="80"/>
      <c r="H144" s="80"/>
      <c r="I144" s="80"/>
      <c r="J144" s="80"/>
      <c r="K144" s="80"/>
      <c r="L144" s="80"/>
    </row>
    <row r="145" spans="1:12" s="89" customFormat="1" ht="12" customHeight="1" x14ac:dyDescent="0.25">
      <c r="A145" s="88"/>
      <c r="B145" s="83"/>
      <c r="C145" s="31"/>
      <c r="D145" s="80"/>
      <c r="E145" s="80"/>
      <c r="F145" s="80"/>
      <c r="G145" s="80"/>
      <c r="H145" s="80"/>
      <c r="I145" s="80"/>
      <c r="J145" s="80"/>
      <c r="K145" s="80"/>
      <c r="L145" s="80"/>
    </row>
    <row r="146" spans="1:12" s="89" customFormat="1" ht="12" customHeight="1" x14ac:dyDescent="0.25">
      <c r="A146" s="88"/>
      <c r="B146" s="83"/>
      <c r="C146" s="31"/>
      <c r="D146" s="80"/>
      <c r="E146" s="80"/>
      <c r="F146" s="80"/>
      <c r="G146" s="80"/>
      <c r="H146" s="80"/>
      <c r="I146" s="80"/>
      <c r="J146" s="80"/>
      <c r="K146" s="80"/>
      <c r="L146" s="80"/>
    </row>
    <row r="147" spans="1:12" s="89" customFormat="1" ht="12" customHeight="1" x14ac:dyDescent="0.25">
      <c r="A147" s="88"/>
      <c r="B147" s="83"/>
      <c r="C147" s="31"/>
      <c r="D147" s="80"/>
      <c r="E147" s="80"/>
      <c r="F147" s="80"/>
      <c r="G147" s="80"/>
      <c r="H147" s="80"/>
      <c r="I147" s="80"/>
      <c r="J147" s="80"/>
      <c r="K147" s="80"/>
      <c r="L147" s="80"/>
    </row>
    <row r="148" spans="1:12" s="89" customFormat="1" ht="12" customHeight="1" x14ac:dyDescent="0.25">
      <c r="A148" s="88"/>
      <c r="B148" s="83"/>
      <c r="C148" s="31"/>
      <c r="D148" s="80"/>
      <c r="E148" s="80"/>
      <c r="F148" s="80"/>
      <c r="G148" s="80"/>
      <c r="H148" s="80"/>
      <c r="I148" s="80"/>
      <c r="J148" s="80"/>
      <c r="K148" s="80"/>
      <c r="L148" s="80"/>
    </row>
    <row r="149" spans="1:12" s="89" customFormat="1" ht="12" customHeight="1" x14ac:dyDescent="0.25">
      <c r="A149" s="88"/>
      <c r="B149" s="83"/>
      <c r="C149" s="31"/>
      <c r="D149" s="80"/>
      <c r="E149" s="80"/>
      <c r="F149" s="80"/>
      <c r="G149" s="80"/>
      <c r="H149" s="80"/>
      <c r="I149" s="80"/>
      <c r="J149" s="80"/>
      <c r="K149" s="80"/>
      <c r="L149" s="80"/>
    </row>
    <row r="150" spans="1:12" s="89" customFormat="1" ht="12" customHeight="1" x14ac:dyDescent="0.25">
      <c r="A150" s="88"/>
      <c r="B150" s="83"/>
      <c r="C150" s="31"/>
      <c r="D150" s="80"/>
      <c r="E150" s="80"/>
      <c r="F150" s="80"/>
      <c r="G150" s="80"/>
      <c r="H150" s="80"/>
      <c r="I150" s="80"/>
      <c r="J150" s="80"/>
      <c r="K150" s="80"/>
      <c r="L150" s="80"/>
    </row>
    <row r="151" spans="1:12" s="89" customFormat="1" ht="12" customHeight="1" x14ac:dyDescent="0.25">
      <c r="A151" s="88"/>
      <c r="B151" s="83"/>
      <c r="C151" s="31"/>
      <c r="D151" s="80"/>
      <c r="E151" s="80"/>
      <c r="F151" s="80"/>
      <c r="G151" s="80"/>
      <c r="H151" s="80"/>
      <c r="I151" s="80"/>
      <c r="J151" s="80"/>
      <c r="K151" s="80"/>
      <c r="L151" s="80"/>
    </row>
    <row r="152" spans="1:12" s="89" customFormat="1" ht="12" customHeight="1" x14ac:dyDescent="0.25">
      <c r="A152" s="88"/>
      <c r="B152" s="83"/>
      <c r="C152" s="31"/>
      <c r="D152" s="80"/>
      <c r="E152" s="80"/>
      <c r="F152" s="80"/>
      <c r="G152" s="80"/>
      <c r="H152" s="80"/>
      <c r="I152" s="80"/>
      <c r="J152" s="80"/>
      <c r="K152" s="80"/>
      <c r="L152" s="80"/>
    </row>
    <row r="153" spans="1:12" s="89" customFormat="1" ht="12" customHeight="1" x14ac:dyDescent="0.25">
      <c r="A153" s="88"/>
      <c r="B153" s="83"/>
      <c r="C153" s="31"/>
      <c r="D153" s="80"/>
      <c r="E153" s="80"/>
      <c r="F153" s="80"/>
      <c r="G153" s="80"/>
      <c r="H153" s="80"/>
      <c r="I153" s="80"/>
      <c r="J153" s="80"/>
      <c r="K153" s="80"/>
      <c r="L153" s="80"/>
    </row>
    <row r="154" spans="1:12" s="89" customFormat="1" ht="12" customHeight="1" x14ac:dyDescent="0.25">
      <c r="A154" s="88"/>
      <c r="B154" s="83"/>
      <c r="C154" s="31"/>
      <c r="D154" s="80"/>
      <c r="E154" s="80"/>
      <c r="F154" s="80"/>
      <c r="G154" s="80"/>
      <c r="H154" s="80"/>
      <c r="I154" s="80"/>
      <c r="J154" s="80"/>
      <c r="K154" s="80"/>
      <c r="L154" s="80"/>
    </row>
    <row r="155" spans="1:12" s="89" customFormat="1" ht="12" customHeight="1" x14ac:dyDescent="0.25">
      <c r="A155" s="88"/>
      <c r="B155" s="83"/>
      <c r="C155" s="31"/>
      <c r="D155" s="80"/>
      <c r="E155" s="80"/>
      <c r="F155" s="80"/>
      <c r="G155" s="80"/>
      <c r="H155" s="80"/>
      <c r="I155" s="80"/>
      <c r="J155" s="80"/>
      <c r="K155" s="80"/>
      <c r="L155" s="80"/>
    </row>
    <row r="156" spans="1:12" s="89" customFormat="1" ht="12" customHeight="1" x14ac:dyDescent="0.25">
      <c r="A156" s="88"/>
      <c r="B156" s="83"/>
      <c r="C156" s="31"/>
      <c r="D156" s="80"/>
      <c r="E156" s="80"/>
      <c r="F156" s="80"/>
      <c r="G156" s="80"/>
      <c r="H156" s="80"/>
      <c r="I156" s="80"/>
      <c r="J156" s="80"/>
      <c r="K156" s="80"/>
      <c r="L156" s="80"/>
    </row>
    <row r="157" spans="1:12" s="89" customFormat="1" ht="12" customHeight="1" x14ac:dyDescent="0.25">
      <c r="A157" s="88"/>
      <c r="B157" s="83"/>
      <c r="C157" s="31"/>
      <c r="D157" s="80"/>
      <c r="E157" s="80"/>
      <c r="F157" s="80"/>
      <c r="G157" s="80"/>
      <c r="H157" s="80"/>
      <c r="I157" s="80"/>
      <c r="J157" s="80"/>
      <c r="K157" s="80"/>
      <c r="L157" s="80"/>
    </row>
    <row r="158" spans="1:12" s="89" customFormat="1" ht="12" customHeight="1" x14ac:dyDescent="0.25">
      <c r="A158" s="88"/>
      <c r="B158" s="83"/>
      <c r="C158" s="31"/>
      <c r="D158" s="80"/>
      <c r="E158" s="80"/>
      <c r="F158" s="80"/>
      <c r="G158" s="80"/>
      <c r="H158" s="80"/>
      <c r="I158" s="80"/>
      <c r="J158" s="80"/>
      <c r="K158" s="80"/>
      <c r="L158" s="80"/>
    </row>
    <row r="159" spans="1:12" s="89" customFormat="1" ht="12" customHeight="1" x14ac:dyDescent="0.25">
      <c r="A159" s="88"/>
      <c r="B159" s="83"/>
      <c r="C159" s="31"/>
      <c r="D159" s="80"/>
      <c r="E159" s="80"/>
      <c r="F159" s="80"/>
      <c r="G159" s="80"/>
      <c r="H159" s="80"/>
      <c r="I159" s="80"/>
      <c r="J159" s="80"/>
      <c r="K159" s="80"/>
      <c r="L159" s="80"/>
    </row>
    <row r="160" spans="1:12" s="89" customFormat="1" ht="12" customHeight="1" x14ac:dyDescent="0.25">
      <c r="A160" s="88"/>
      <c r="B160" s="83"/>
      <c r="C160" s="31"/>
      <c r="D160" s="80"/>
      <c r="E160" s="80"/>
      <c r="F160" s="80"/>
      <c r="G160" s="80"/>
      <c r="H160" s="80"/>
      <c r="I160" s="80"/>
      <c r="J160" s="80"/>
      <c r="K160" s="80"/>
      <c r="L160" s="80"/>
    </row>
    <row r="161" spans="1:12" s="89" customFormat="1" ht="12" customHeight="1" x14ac:dyDescent="0.25">
      <c r="A161" s="88"/>
      <c r="B161" s="83"/>
      <c r="C161" s="31"/>
      <c r="D161" s="80"/>
      <c r="E161" s="80"/>
      <c r="F161" s="80"/>
      <c r="G161" s="80"/>
      <c r="H161" s="80"/>
      <c r="I161" s="80"/>
      <c r="J161" s="80"/>
      <c r="K161" s="80"/>
      <c r="L161" s="80"/>
    </row>
    <row r="162" spans="1:12" s="89" customFormat="1" ht="12" customHeight="1" x14ac:dyDescent="0.25">
      <c r="A162" s="88"/>
      <c r="B162" s="83"/>
      <c r="C162" s="31"/>
      <c r="D162" s="80"/>
      <c r="E162" s="80"/>
      <c r="F162" s="80"/>
      <c r="G162" s="80"/>
      <c r="H162" s="80"/>
      <c r="I162" s="80"/>
      <c r="J162" s="80"/>
      <c r="K162" s="80"/>
      <c r="L162" s="80"/>
    </row>
    <row r="163" spans="1:12" s="89" customFormat="1" ht="12" customHeight="1" x14ac:dyDescent="0.25">
      <c r="A163" s="88"/>
      <c r="B163" s="83"/>
      <c r="C163" s="31"/>
      <c r="D163" s="80"/>
      <c r="E163" s="80"/>
      <c r="F163" s="80"/>
      <c r="G163" s="80"/>
      <c r="H163" s="80"/>
      <c r="I163" s="80"/>
      <c r="J163" s="80"/>
      <c r="K163" s="80"/>
      <c r="L163" s="80"/>
    </row>
    <row r="164" spans="1:12" s="89" customFormat="1" ht="12" customHeight="1" x14ac:dyDescent="0.25">
      <c r="A164" s="88"/>
      <c r="B164" s="83"/>
      <c r="C164" s="31"/>
      <c r="D164" s="80"/>
      <c r="E164" s="80"/>
      <c r="F164" s="80"/>
      <c r="G164" s="80"/>
      <c r="H164" s="80"/>
      <c r="I164" s="80"/>
      <c r="J164" s="80"/>
      <c r="K164" s="80"/>
      <c r="L164" s="80"/>
    </row>
    <row r="165" spans="1:12" s="89" customFormat="1" ht="12" customHeight="1" x14ac:dyDescent="0.25">
      <c r="A165" s="88"/>
      <c r="B165" s="83"/>
      <c r="C165" s="31"/>
      <c r="D165" s="80"/>
      <c r="E165" s="80"/>
      <c r="F165" s="80"/>
      <c r="G165" s="80"/>
      <c r="H165" s="80"/>
      <c r="I165" s="80"/>
      <c r="J165" s="80"/>
      <c r="K165" s="80"/>
      <c r="L165" s="80"/>
    </row>
    <row r="166" spans="1:12" x14ac:dyDescent="0.25">
      <c r="B166" s="81"/>
      <c r="G166" s="87"/>
    </row>
    <row r="167" spans="1:12" x14ac:dyDescent="0.25">
      <c r="B167" s="83" t="s">
        <v>546</v>
      </c>
      <c r="C167" s="71" t="s">
        <v>573</v>
      </c>
    </row>
    <row r="168" spans="1:12" x14ac:dyDescent="0.25">
      <c r="B168" s="83" t="s">
        <v>529</v>
      </c>
      <c r="C168" s="71" t="s">
        <v>574</v>
      </c>
    </row>
    <row r="169" spans="1:12" ht="27.75" customHeight="1" x14ac:dyDescent="0.25">
      <c r="C169" s="90">
        <v>1</v>
      </c>
      <c r="D169" s="119" t="s">
        <v>575</v>
      </c>
      <c r="E169" s="119"/>
      <c r="F169" s="119"/>
      <c r="G169" s="119"/>
      <c r="H169" s="119"/>
      <c r="I169" s="119"/>
      <c r="J169" s="119"/>
      <c r="K169" s="119"/>
      <c r="L169" s="119"/>
    </row>
    <row r="170" spans="1:12" ht="27.75" customHeight="1" x14ac:dyDescent="0.25">
      <c r="C170" s="90">
        <v>2</v>
      </c>
      <c r="D170" s="119" t="s">
        <v>576</v>
      </c>
      <c r="E170" s="119"/>
      <c r="F170" s="119"/>
      <c r="G170" s="119"/>
      <c r="H170" s="119"/>
      <c r="I170" s="119"/>
      <c r="J170" s="119"/>
      <c r="K170" s="119"/>
      <c r="L170" s="119"/>
    </row>
    <row r="171" spans="1:12" ht="33.75" customHeight="1" x14ac:dyDescent="0.25">
      <c r="C171" s="90">
        <v>3</v>
      </c>
      <c r="D171" s="119" t="s">
        <v>577</v>
      </c>
      <c r="E171" s="119"/>
      <c r="F171" s="119"/>
      <c r="G171" s="119"/>
      <c r="H171" s="119"/>
      <c r="I171" s="119"/>
      <c r="J171" s="119"/>
      <c r="K171" s="119"/>
      <c r="L171" s="119"/>
    </row>
    <row r="172" spans="1:12" ht="27.75" customHeight="1" x14ac:dyDescent="0.25">
      <c r="C172" s="90">
        <v>4</v>
      </c>
      <c r="D172" s="119" t="s">
        <v>578</v>
      </c>
      <c r="E172" s="119"/>
      <c r="F172" s="119"/>
      <c r="G172" s="119"/>
      <c r="H172" s="119"/>
      <c r="I172" s="119"/>
      <c r="J172" s="119"/>
      <c r="K172" s="119"/>
      <c r="L172" s="119"/>
    </row>
  </sheetData>
  <sheetProtection algorithmName="SHA-512" hashValue="cPkg4p674tAOBr55+qYyafLjUrQjFrqwau4kaTc6jGHaAroEIP1WklSNzMpriYnQS34ybOqkh8FnbGVfOM73jg==" saltValue="jY9lA1dLjkbTGhkh+V/gAA==" spinCount="100000" sheet="1" objects="1" scenarios="1"/>
  <mergeCells count="43">
    <mergeCell ref="D103:P103"/>
    <mergeCell ref="D133:P133"/>
    <mergeCell ref="B74:P74"/>
    <mergeCell ref="D44:P44"/>
    <mergeCell ref="D46:P46"/>
    <mergeCell ref="B73:P73"/>
    <mergeCell ref="C98:P98"/>
    <mergeCell ref="C99:P99"/>
    <mergeCell ref="D101:P101"/>
    <mergeCell ref="C70:P70"/>
    <mergeCell ref="C105:L105"/>
    <mergeCell ref="D171:L171"/>
    <mergeCell ref="D172:L172"/>
    <mergeCell ref="B104:L104"/>
    <mergeCell ref="C38:P38"/>
    <mergeCell ref="B37:O37"/>
    <mergeCell ref="D69:P69"/>
    <mergeCell ref="C65:P65"/>
    <mergeCell ref="C62:P62"/>
    <mergeCell ref="B51:P51"/>
    <mergeCell ref="C49:P49"/>
    <mergeCell ref="D66:P66"/>
    <mergeCell ref="D67:P67"/>
    <mergeCell ref="D68:P68"/>
    <mergeCell ref="C48:P48"/>
    <mergeCell ref="C47:P47"/>
    <mergeCell ref="C45:P45"/>
    <mergeCell ref="A1:N1"/>
    <mergeCell ref="A2:N2"/>
    <mergeCell ref="A3:N3"/>
    <mergeCell ref="D169:L169"/>
    <mergeCell ref="D170:L170"/>
    <mergeCell ref="D39:P39"/>
    <mergeCell ref="C43:P43"/>
    <mergeCell ref="C42:P42"/>
    <mergeCell ref="C41:P41"/>
    <mergeCell ref="C40:P40"/>
    <mergeCell ref="C17:P17"/>
    <mergeCell ref="C16:P16"/>
    <mergeCell ref="C15:P15"/>
    <mergeCell ref="C12:P12"/>
    <mergeCell ref="B7:O7"/>
    <mergeCell ref="D102:P102"/>
  </mergeCells>
  <dataValidations count="1">
    <dataValidation allowBlank="1" showInputMessage="1" showErrorMessage="1" prompt="Link to form.  Double click on the link to jump to the form." sqref="G50" xr:uid="{362C08D6-D10A-4EB4-A6F8-476F79CE53A3}"/>
  </dataValidations>
  <pageMargins left="0.7" right="0.7" top="0.75" bottom="0.75" header="0.3" footer="0.3"/>
  <pageSetup scale="94" orientation="landscape" r:id="rId1"/>
  <rowBreaks count="6" manualBreakCount="6">
    <brk id="18" max="16383" man="1"/>
    <brk id="42" max="16383" man="1"/>
    <brk id="49" max="16383" man="1"/>
    <brk id="71" max="16383" man="1"/>
    <brk id="103" max="16383" man="1"/>
    <brk id="133"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FBB8B-23DE-49FE-BA2A-CA1EA0979EFB}">
  <dimension ref="A1:E41"/>
  <sheetViews>
    <sheetView workbookViewId="0">
      <pane xSplit="2" ySplit="7" topLeftCell="C8" activePane="bottomRight" state="frozen"/>
      <selection pane="topRight" activeCell="C1" sqref="C1"/>
      <selection pane="bottomLeft" activeCell="A8" sqref="A8"/>
      <selection pane="bottomRight" activeCell="D30" sqref="D30"/>
    </sheetView>
  </sheetViews>
  <sheetFormatPr defaultRowHeight="15.75" x14ac:dyDescent="0.25"/>
  <cols>
    <col min="1" max="1" width="12.7109375" style="55" customWidth="1"/>
    <col min="2" max="2" width="88.42578125" style="55" customWidth="1"/>
    <col min="3" max="3" width="23.5703125" style="55" customWidth="1"/>
    <col min="4" max="4" width="28.42578125" style="55" bestFit="1" customWidth="1"/>
    <col min="5" max="5" width="28.7109375" style="55" customWidth="1"/>
    <col min="6" max="16384" width="9.140625" style="55"/>
  </cols>
  <sheetData>
    <row r="1" spans="1:5" x14ac:dyDescent="0.25">
      <c r="A1" s="52" t="s">
        <v>0</v>
      </c>
      <c r="B1" s="53"/>
      <c r="C1" s="54"/>
      <c r="D1" s="54"/>
    </row>
    <row r="2" spans="1:5" x14ac:dyDescent="0.25">
      <c r="A2" s="52" t="s">
        <v>439</v>
      </c>
      <c r="B2" s="52"/>
      <c r="C2" s="54"/>
      <c r="D2" s="54"/>
    </row>
    <row r="3" spans="1:5" x14ac:dyDescent="0.25">
      <c r="A3" s="124" t="s">
        <v>433</v>
      </c>
      <c r="B3" s="124"/>
      <c r="C3" s="124"/>
      <c r="D3" s="124"/>
    </row>
    <row r="4" spans="1:5" x14ac:dyDescent="0.25">
      <c r="A4" s="125">
        <f>FY</f>
        <v>2025</v>
      </c>
      <c r="B4" s="125"/>
      <c r="C4" s="125"/>
      <c r="D4" s="125"/>
    </row>
    <row r="5" spans="1:5" s="56" customFormat="1" x14ac:dyDescent="0.25">
      <c r="A5" s="126" t="str">
        <f>CONCATENATE("DUE DATE: 10/1/",FY)</f>
        <v>DUE DATE: 10/1/2025</v>
      </c>
      <c r="B5" s="126"/>
      <c r="C5" s="69"/>
      <c r="D5" s="69"/>
    </row>
    <row r="6" spans="1:5" s="57" customFormat="1" ht="39.75" customHeight="1" x14ac:dyDescent="0.25">
      <c r="A6" s="127" t="s">
        <v>458</v>
      </c>
      <c r="B6" s="127"/>
      <c r="C6" s="127"/>
      <c r="D6" s="127"/>
      <c r="E6" s="127"/>
    </row>
    <row r="7" spans="1:5" s="43" customFormat="1" x14ac:dyDescent="0.25">
      <c r="A7" s="42" t="s">
        <v>434</v>
      </c>
      <c r="B7" s="42" t="s">
        <v>435</v>
      </c>
      <c r="C7" s="42" t="s">
        <v>436</v>
      </c>
      <c r="D7" s="42" t="s">
        <v>437</v>
      </c>
      <c r="E7" s="42" t="s">
        <v>438</v>
      </c>
    </row>
    <row r="8" spans="1:5" s="43" customFormat="1" x14ac:dyDescent="0.25">
      <c r="A8" s="44"/>
      <c r="B8" s="45"/>
      <c r="C8" s="46"/>
      <c r="D8" s="113"/>
      <c r="E8" s="47"/>
    </row>
    <row r="9" spans="1:5" x14ac:dyDescent="0.25">
      <c r="A9" s="48">
        <v>1</v>
      </c>
      <c r="B9" s="45" t="s">
        <v>440</v>
      </c>
      <c r="C9" s="65"/>
      <c r="D9" s="114" t="str">
        <f>IF(C9="","Select Entity from Drop Down Box","")</f>
        <v>Select Entity from Drop Down Box</v>
      </c>
      <c r="E9" s="58"/>
    </row>
    <row r="10" spans="1:5" x14ac:dyDescent="0.25">
      <c r="A10" s="48">
        <f>COUNT(A9:A$9)+1</f>
        <v>2</v>
      </c>
      <c r="B10" s="45" t="s">
        <v>532</v>
      </c>
      <c r="C10" s="49"/>
      <c r="D10" s="114" t="str">
        <f>IF(C10="","Please Provide Requested Information","")</f>
        <v>Please Provide Requested Information</v>
      </c>
      <c r="E10" s="58"/>
    </row>
    <row r="11" spans="1:5" x14ac:dyDescent="0.25">
      <c r="A11" s="48">
        <f>COUNT(A$9:A10)+1</f>
        <v>3</v>
      </c>
      <c r="B11" s="45" t="s">
        <v>533</v>
      </c>
      <c r="C11" s="65"/>
      <c r="D11" s="114" t="str">
        <f t="shared" ref="D11:D15" si="0">IF(C11="","Please Provide Requested Information","")</f>
        <v>Please Provide Requested Information</v>
      </c>
      <c r="E11" s="58"/>
    </row>
    <row r="12" spans="1:5" x14ac:dyDescent="0.25">
      <c r="A12" s="48">
        <f>COUNT(A$9:A11)+1</f>
        <v>4</v>
      </c>
      <c r="B12" s="45" t="s">
        <v>534</v>
      </c>
      <c r="C12" s="65"/>
      <c r="D12" s="114" t="str">
        <f t="shared" si="0"/>
        <v>Please Provide Requested Information</v>
      </c>
      <c r="E12" s="58"/>
    </row>
    <row r="13" spans="1:5" x14ac:dyDescent="0.25">
      <c r="A13" s="48">
        <f>COUNT(A$9:A12)+1</f>
        <v>5</v>
      </c>
      <c r="B13" s="45" t="s">
        <v>535</v>
      </c>
      <c r="C13" s="49"/>
      <c r="D13" s="114" t="str">
        <f t="shared" si="0"/>
        <v>Please Provide Requested Information</v>
      </c>
      <c r="E13" s="58"/>
    </row>
    <row r="14" spans="1:5" x14ac:dyDescent="0.25">
      <c r="A14" s="48">
        <f>COUNT(A$9:A13)+1</f>
        <v>6</v>
      </c>
      <c r="B14" s="45" t="s">
        <v>536</v>
      </c>
      <c r="C14" s="65"/>
      <c r="D14" s="114" t="str">
        <f t="shared" si="0"/>
        <v>Please Provide Requested Information</v>
      </c>
      <c r="E14" s="58"/>
    </row>
    <row r="15" spans="1:5" x14ac:dyDescent="0.25">
      <c r="A15" s="48">
        <f>COUNT(A$9:A14)+1</f>
        <v>7</v>
      </c>
      <c r="B15" s="45" t="s">
        <v>537</v>
      </c>
      <c r="C15" s="65"/>
      <c r="D15" s="114" t="str">
        <f t="shared" si="0"/>
        <v>Please Provide Requested Information</v>
      </c>
      <c r="E15" s="58"/>
    </row>
    <row r="16" spans="1:5" x14ac:dyDescent="0.25">
      <c r="A16" s="48"/>
      <c r="B16" s="45"/>
      <c r="C16" s="65"/>
      <c r="D16" s="114"/>
      <c r="E16" s="58"/>
    </row>
    <row r="17" spans="1:5" s="60" customFormat="1" x14ac:dyDescent="0.25">
      <c r="A17" s="50"/>
      <c r="B17" s="51" t="s">
        <v>441</v>
      </c>
      <c r="C17" s="66"/>
      <c r="D17" s="114" t="str">
        <f t="shared" ref="D17" si="1">IF(C17="No","Explanation Required","")</f>
        <v/>
      </c>
      <c r="E17" s="59"/>
    </row>
    <row r="18" spans="1:5" ht="31.5" x14ac:dyDescent="0.25">
      <c r="A18" s="48">
        <f>COUNT(A$6:A17)+1</f>
        <v>8</v>
      </c>
      <c r="B18" s="61" t="s">
        <v>454</v>
      </c>
      <c r="C18" s="62"/>
      <c r="D18" s="114" t="str">
        <f>IF(C18="No","Explanation Required","")</f>
        <v/>
      </c>
      <c r="E18" s="63" t="str">
        <f t="shared" ref="E18" si="2">IF(D18="EXPLANATION REQUIRED","Please input explanation here for the ''No'' response","")</f>
        <v/>
      </c>
    </row>
    <row r="19" spans="1:5" ht="47.25" x14ac:dyDescent="0.25">
      <c r="A19" s="48">
        <f>COUNT(A$6:A18)+1</f>
        <v>9</v>
      </c>
      <c r="B19" s="61" t="s">
        <v>455</v>
      </c>
      <c r="C19" s="62"/>
      <c r="D19" s="114" t="str">
        <f>IF(C19="No","Explanation Required","")</f>
        <v/>
      </c>
      <c r="E19" s="63" t="str">
        <f t="shared" ref="E19:E33" si="3">IF(D19="EXPLANATION REQUIRED","Please input explanation here for the ''No'' response","")</f>
        <v/>
      </c>
    </row>
    <row r="20" spans="1:5" ht="47.25" x14ac:dyDescent="0.25">
      <c r="A20" s="48">
        <f>COUNT(A$6:A19)+1</f>
        <v>10</v>
      </c>
      <c r="B20" s="61" t="s">
        <v>456</v>
      </c>
      <c r="C20" s="62"/>
      <c r="D20" s="114" t="str">
        <f t="shared" ref="D20:D24" si="4">IF(C20="No","Explanation Required","")</f>
        <v/>
      </c>
      <c r="E20" s="63" t="str">
        <f t="shared" si="3"/>
        <v/>
      </c>
    </row>
    <row r="21" spans="1:5" ht="47.25" x14ac:dyDescent="0.25">
      <c r="A21" s="48">
        <f>COUNT(A$6:A20)+1</f>
        <v>11</v>
      </c>
      <c r="B21" s="61" t="s">
        <v>457</v>
      </c>
      <c r="C21" s="62"/>
      <c r="D21" s="114" t="str">
        <f t="shared" si="4"/>
        <v/>
      </c>
      <c r="E21" s="63" t="str">
        <f t="shared" si="3"/>
        <v/>
      </c>
    </row>
    <row r="22" spans="1:5" ht="31.5" x14ac:dyDescent="0.25">
      <c r="A22" s="48">
        <f>COUNT(A$6:A21)+1</f>
        <v>12</v>
      </c>
      <c r="B22" s="61" t="s">
        <v>442</v>
      </c>
      <c r="C22" s="62"/>
      <c r="D22" s="115" t="str">
        <f>IF(ROUND('Investment Disclosure'!E21,2)=0,"","Package Incomplete-Variance Noted")</f>
        <v/>
      </c>
      <c r="E22" s="63" t="str">
        <f t="shared" si="3"/>
        <v/>
      </c>
    </row>
    <row r="23" spans="1:5" x14ac:dyDescent="0.25">
      <c r="A23" s="48"/>
      <c r="B23" s="61"/>
      <c r="C23" s="67"/>
      <c r="D23" s="114"/>
      <c r="E23" s="63"/>
    </row>
    <row r="24" spans="1:5" x14ac:dyDescent="0.25">
      <c r="A24" s="48"/>
      <c r="B24" s="60" t="s">
        <v>443</v>
      </c>
      <c r="C24" s="67"/>
      <c r="D24" s="114" t="str">
        <f t="shared" si="4"/>
        <v/>
      </c>
      <c r="E24" s="63"/>
    </row>
    <row r="25" spans="1:5" ht="31.5" x14ac:dyDescent="0.25">
      <c r="A25" s="48">
        <f>COUNT(A$6:A23)+1</f>
        <v>13</v>
      </c>
      <c r="B25" s="61" t="s">
        <v>649</v>
      </c>
      <c r="C25" s="62"/>
      <c r="D25" s="115"/>
      <c r="E25" s="63" t="str">
        <f t="shared" ref="E25" si="5">IF(D25="EXPLANATION REQUIRED","Please input explanation here for the ''No'' response","")</f>
        <v/>
      </c>
    </row>
    <row r="26" spans="1:5" ht="31.5" x14ac:dyDescent="0.25">
      <c r="A26" s="48">
        <f>COUNT(A$6:A25)+1</f>
        <v>14</v>
      </c>
      <c r="B26" s="61" t="s">
        <v>588</v>
      </c>
      <c r="C26" s="62"/>
      <c r="D26" s="115" t="str">
        <f>IF(ROUND('Cash Disclosure'!G5,2)=0,"","Package Incomplete-Variance Noted")</f>
        <v/>
      </c>
      <c r="E26" s="63" t="str">
        <f t="shared" si="3"/>
        <v/>
      </c>
    </row>
    <row r="27" spans="1:5" x14ac:dyDescent="0.25">
      <c r="A27" s="48"/>
      <c r="B27" s="61"/>
      <c r="C27" s="67"/>
      <c r="D27" s="114"/>
      <c r="E27" s="63"/>
    </row>
    <row r="28" spans="1:5" x14ac:dyDescent="0.25">
      <c r="A28" s="48"/>
      <c r="B28" s="60" t="s">
        <v>444</v>
      </c>
      <c r="C28" s="67"/>
      <c r="D28" s="114"/>
      <c r="E28" s="63"/>
    </row>
    <row r="29" spans="1:5" ht="31.5" x14ac:dyDescent="0.25">
      <c r="A29" s="48">
        <f>COUNT(A$6:A28)+1</f>
        <v>15</v>
      </c>
      <c r="B29" s="61" t="s">
        <v>445</v>
      </c>
      <c r="C29" s="62"/>
      <c r="D29" s="115" t="str">
        <f>IF(ROUND('Investment Disclosure'!B21,2)=0,"","Package Incomplete-Variance Noted")</f>
        <v/>
      </c>
      <c r="E29" s="63" t="str">
        <f t="shared" si="3"/>
        <v/>
      </c>
    </row>
    <row r="30" spans="1:5" x14ac:dyDescent="0.25">
      <c r="A30" s="48">
        <f>COUNT(A$6:A29)+1</f>
        <v>16</v>
      </c>
      <c r="B30" s="61" t="s">
        <v>453</v>
      </c>
      <c r="C30" s="62"/>
      <c r="D30" s="115" t="str">
        <f>IF(ROUND('Investment Disclosure'!E21,2)=0,"","Package Incomplete-Variance Noted")</f>
        <v/>
      </c>
      <c r="E30" s="63" t="str">
        <f t="shared" si="3"/>
        <v/>
      </c>
    </row>
    <row r="31" spans="1:5" x14ac:dyDescent="0.25">
      <c r="A31" s="48">
        <f>COUNT(A$6:A30)+1</f>
        <v>17</v>
      </c>
      <c r="B31" s="61" t="s">
        <v>448</v>
      </c>
      <c r="C31" s="62"/>
      <c r="D31" s="115" t="str">
        <f>IF(ROUND('Investment Disclosure'!K21,2)=0,"","Package Incomplete-Variance Noted")</f>
        <v/>
      </c>
      <c r="E31" s="63" t="str">
        <f t="shared" ref="E31:E32" si="6">IF(D31="EXPLANATION REQUIRED","Please input explanation here for the ''No'' response","")</f>
        <v/>
      </c>
    </row>
    <row r="32" spans="1:5" x14ac:dyDescent="0.25">
      <c r="A32" s="48">
        <f>COUNT(A$6:A31)+1</f>
        <v>18</v>
      </c>
      <c r="B32" s="61" t="s">
        <v>446</v>
      </c>
      <c r="C32" s="62"/>
      <c r="D32" s="115" t="str">
        <f>IF(ROUND('Investment Disclosure'!W21,2)=0,"","Package Incomplete-Variance Noted")</f>
        <v/>
      </c>
      <c r="E32" s="63" t="str">
        <f t="shared" si="6"/>
        <v/>
      </c>
    </row>
    <row r="33" spans="1:5" x14ac:dyDescent="0.25">
      <c r="A33" s="48">
        <f>COUNT(A$6:A32)+1</f>
        <v>19</v>
      </c>
      <c r="B33" s="61" t="s">
        <v>449</v>
      </c>
      <c r="C33" s="62"/>
      <c r="D33" s="115" t="str">
        <f>IF(ROUND('Investment Disclosure'!AD21,2)=0,"","Package Incomplete-Variance Noted")</f>
        <v>Package Incomplete-Variance Noted</v>
      </c>
      <c r="E33" s="63" t="str">
        <f t="shared" si="3"/>
        <v/>
      </c>
    </row>
    <row r="34" spans="1:5" x14ac:dyDescent="0.25">
      <c r="A34" s="48">
        <f>COUNT(A$6:A33)+1</f>
        <v>20</v>
      </c>
      <c r="B34" s="61" t="s">
        <v>451</v>
      </c>
      <c r="C34" s="62"/>
      <c r="D34" s="115" t="str">
        <f>IF(ROUND('Investment Disclosure'!AJ21,2)=0,"","Package Incomplete-Variance Noted")</f>
        <v>Package Incomplete-Variance Noted</v>
      </c>
      <c r="E34" s="63" t="str">
        <f t="shared" ref="E34" si="7">IF(D34="EXPLANATION REQUIRED","Please input explanation here for the ''No'' response","")</f>
        <v/>
      </c>
    </row>
    <row r="36" spans="1:5" x14ac:dyDescent="0.25">
      <c r="B36" s="60" t="s">
        <v>650</v>
      </c>
    </row>
    <row r="37" spans="1:5" x14ac:dyDescent="0.25">
      <c r="A37" s="48">
        <f>COUNT(A$6:A36)+1</f>
        <v>21</v>
      </c>
      <c r="B37" s="55" t="str">
        <f>CONCATENATE("Has this file been properly named with your entity's name first:",C9," Cash and Investment Spreadsheets FY 2025?")</f>
        <v>Has this file been properly named with your entity's name first: Cash and Investment Spreadsheets FY 2025?</v>
      </c>
      <c r="C37" s="62"/>
      <c r="D37" s="115" t="str">
        <f>IF(C9="","Package Incomplete-Please select entity name in cell C9","")</f>
        <v>Package Incomplete-Please select entity name in cell C9</v>
      </c>
    </row>
    <row r="41" spans="1:5" x14ac:dyDescent="0.25">
      <c r="C41" s="64" t="b">
        <v>1</v>
      </c>
    </row>
  </sheetData>
  <sheetProtection algorithmName="SHA-512" hashValue="NMHfqHC4M9PLcowmdY8m6SsuuErkg8YQOpfHFCdu1cJrJ22eMZuMINqh0+WAKBLFcT+U6m1DmstfGzxtTCHvfQ==" saltValue="/zVFXnXItWREDXlXlEx/iA==" spinCount="100000" sheet="1" formatCells="0" formatColumns="0" formatRows="0" sort="0" autoFilter="0" pivotTables="0"/>
  <mergeCells count="4">
    <mergeCell ref="A3:D3"/>
    <mergeCell ref="A4:D4"/>
    <mergeCell ref="A5:B5"/>
    <mergeCell ref="A6:E6"/>
  </mergeCells>
  <conditionalFormatting sqref="C9:C15">
    <cfRule type="containsBlanks" dxfId="19" priority="3">
      <formula>LEN(TRIM(C9))=0</formula>
    </cfRule>
  </conditionalFormatting>
  <conditionalFormatting sqref="C18:C22 C25:C26 C29:C34">
    <cfRule type="containsBlanks" dxfId="18" priority="6">
      <formula>LEN(TRIM(C18))=0</formula>
    </cfRule>
  </conditionalFormatting>
  <conditionalFormatting sqref="C37">
    <cfRule type="containsBlanks" dxfId="17" priority="1">
      <formula>LEN(TRIM(C37))=0</formula>
    </cfRule>
  </conditionalFormatting>
  <conditionalFormatting sqref="D9:D34">
    <cfRule type="containsText" dxfId="16" priority="8" operator="containsText" text="Explanation Required">
      <formula>NOT(ISERROR(SEARCH("Explanation Required",D9)))</formula>
    </cfRule>
  </conditionalFormatting>
  <conditionalFormatting sqref="D37">
    <cfRule type="containsText" dxfId="15" priority="2" operator="containsText" text="Explanation Required">
      <formula>NOT(ISERROR(SEARCH("Explanation Required",D37)))</formula>
    </cfRule>
  </conditionalFormatting>
  <conditionalFormatting sqref="E18:E34">
    <cfRule type="containsText" dxfId="14" priority="7" operator="containsText" text="Please input explanation here for the ''No'' response">
      <formula>NOT(ISERROR(SEARCH("Please input explanation here for the ''No'' response",E18)))</formula>
    </cfRule>
  </conditionalFormatting>
  <dataValidations disablePrompts="1" xWindow="815" yWindow="817" count="2">
    <dataValidation allowBlank="1" showInputMessage="1" showErrorMessage="1" promptTitle="Reviewers Name" prompt="Type Reviewer's Name" sqref="C13 C10" xr:uid="{55BECD33-B870-470E-81A3-EC726D87A5E4}"/>
    <dataValidation type="list" allowBlank="1" showInputMessage="1" showErrorMessage="1" prompt="Select Yes, No, or N/A." sqref="C18:C22 C25:C26 C28:C34 C37" xr:uid="{25C22A16-7F7A-4363-B79C-3CEE1C700D5D}">
      <formula1>"Yes,No,N/A"</formula1>
    </dataValidation>
  </dataValidations>
  <pageMargins left="0.7" right="0.7" top="0.75" bottom="0.75" header="0.3" footer="0.3"/>
  <pageSetup orientation="portrait" verticalDpi="0" r:id="rId1"/>
  <legacyDrawing r:id="rId2"/>
  <extLst>
    <ext xmlns:x14="http://schemas.microsoft.com/office/spreadsheetml/2009/9/main" uri="{CCE6A557-97BC-4b89-ADB6-D9C93CAAB3DF}">
      <x14:dataValidations xmlns:xm="http://schemas.microsoft.com/office/excel/2006/main" disablePrompts="1" xWindow="815" yWindow="817" count="1">
        <x14:dataValidation type="list" allowBlank="1" showInputMessage="1" showErrorMessage="1" xr:uid="{3CF8C64E-48A8-4051-A36A-D12369F8577B}">
          <x14:formula1>
            <xm:f>Information!$A$4:$A$62</xm:f>
          </x14:formula1>
          <xm:sqref>C9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CF8925-B823-4242-813E-692A8E37262C}">
  <sheetPr codeName="Sheet11"/>
  <dimension ref="A1:Q452"/>
  <sheetViews>
    <sheetView zoomScaleNormal="100" workbookViewId="0">
      <selection activeCell="K14" sqref="K14"/>
    </sheetView>
  </sheetViews>
  <sheetFormatPr defaultRowHeight="15" x14ac:dyDescent="0.25"/>
  <cols>
    <col min="1" max="1" width="13.140625" style="33" customWidth="1"/>
    <col min="2" max="2" width="9.140625" style="33"/>
    <col min="3" max="6" width="15.28515625" style="92" customWidth="1"/>
    <col min="7" max="7" width="15.28515625" style="93" customWidth="1"/>
    <col min="8" max="8" width="14.28515625" style="20" bestFit="1" customWidth="1"/>
    <col min="9" max="9" width="2.7109375" style="98" customWidth="1"/>
    <col min="10" max="10" width="16.7109375" style="93" customWidth="1"/>
    <col min="11" max="11" width="17.7109375" style="93" bestFit="1" customWidth="1"/>
    <col min="12" max="12" width="14.28515625" style="93" bestFit="1" customWidth="1"/>
    <col min="13" max="13" width="2.7109375" style="98" customWidth="1"/>
    <col min="14" max="16" width="15.28515625" style="33" bestFit="1" customWidth="1"/>
    <col min="17" max="17" width="2.7109375" style="99" customWidth="1"/>
    <col min="18" max="16384" width="9.140625" style="32"/>
  </cols>
  <sheetData>
    <row r="1" spans="1:17" x14ac:dyDescent="0.25">
      <c r="A1" s="94" t="s">
        <v>0</v>
      </c>
      <c r="B1" s="95"/>
      <c r="C1" s="96"/>
      <c r="D1" s="97"/>
      <c r="E1" s="97"/>
      <c r="F1" s="97"/>
      <c r="G1" s="97"/>
      <c r="J1" s="97"/>
      <c r="K1" s="97"/>
      <c r="L1" s="97"/>
      <c r="N1" s="32"/>
      <c r="O1" s="32"/>
      <c r="P1" s="32"/>
    </row>
    <row r="2" spans="1:17" x14ac:dyDescent="0.25">
      <c r="A2" s="94" t="s">
        <v>651</v>
      </c>
      <c r="B2" s="95"/>
      <c r="C2" s="96"/>
      <c r="D2" s="97"/>
      <c r="E2" s="97"/>
      <c r="F2" s="97"/>
      <c r="G2" s="97"/>
      <c r="J2" s="97"/>
      <c r="K2" s="97"/>
      <c r="L2" s="97"/>
      <c r="N2" s="32"/>
      <c r="O2" s="32"/>
      <c r="P2" s="32"/>
    </row>
    <row r="3" spans="1:17" x14ac:dyDescent="0.25">
      <c r="A3" s="94" t="s">
        <v>339</v>
      </c>
      <c r="B3" s="95"/>
      <c r="C3" s="96"/>
      <c r="D3" s="97"/>
      <c r="E3" s="97"/>
      <c r="F3" s="97"/>
      <c r="G3" s="97"/>
      <c r="J3" s="97"/>
      <c r="K3" s="97"/>
      <c r="L3" s="97"/>
      <c r="N3" s="32"/>
      <c r="O3" s="32"/>
      <c r="P3" s="32"/>
    </row>
    <row r="4" spans="1:17" x14ac:dyDescent="0.25">
      <c r="A4" s="94" t="s">
        <v>652</v>
      </c>
      <c r="B4" s="95"/>
      <c r="C4" s="96"/>
      <c r="D4" s="97"/>
      <c r="E4" s="97"/>
      <c r="F4" s="97"/>
      <c r="G4" s="97"/>
      <c r="J4" s="97"/>
      <c r="K4" s="97"/>
      <c r="L4" s="97"/>
      <c r="N4" s="32"/>
      <c r="O4" s="32"/>
      <c r="P4" s="32"/>
    </row>
    <row r="5" spans="1:17" ht="49.5" customHeight="1" x14ac:dyDescent="0.25">
      <c r="A5" s="116" t="s">
        <v>653</v>
      </c>
      <c r="B5" s="130" t="s">
        <v>657</v>
      </c>
      <c r="C5" s="130"/>
      <c r="D5" s="130"/>
      <c r="E5" s="130"/>
      <c r="F5" s="130"/>
      <c r="G5" s="130"/>
      <c r="H5" s="130"/>
      <c r="I5" s="130"/>
      <c r="J5" s="130"/>
      <c r="K5" s="130"/>
      <c r="L5" s="130"/>
      <c r="M5" s="130"/>
      <c r="N5" s="130"/>
      <c r="O5" s="130"/>
      <c r="P5" s="130"/>
    </row>
    <row r="6" spans="1:17" x14ac:dyDescent="0.25">
      <c r="A6" s="100" t="s">
        <v>359</v>
      </c>
      <c r="B6" s="95"/>
      <c r="C6" s="96"/>
      <c r="D6" s="97"/>
      <c r="E6" s="97"/>
      <c r="F6" s="97"/>
      <c r="G6" s="97"/>
      <c r="J6" s="97"/>
      <c r="K6" s="97"/>
      <c r="L6" s="97"/>
      <c r="N6" s="32"/>
      <c r="O6" s="32"/>
      <c r="P6" s="32"/>
    </row>
    <row r="7" spans="1:17" ht="15.75" thickBot="1" x14ac:dyDescent="0.3">
      <c r="A7" s="128">
        <f>'Signature Page'!C9</f>
        <v>0</v>
      </c>
      <c r="B7" s="129"/>
      <c r="C7" s="129"/>
      <c r="D7" s="97"/>
      <c r="E7" s="97"/>
      <c r="F7" s="97"/>
      <c r="G7" s="97"/>
      <c r="J7" s="97"/>
      <c r="K7" s="97"/>
      <c r="L7" s="97"/>
      <c r="N7" s="32"/>
      <c r="O7" s="32"/>
      <c r="P7" s="32"/>
    </row>
    <row r="8" spans="1:17" x14ac:dyDescent="0.25">
      <c r="A8" s="32"/>
      <c r="B8" s="32"/>
      <c r="C8" s="97"/>
      <c r="D8" s="97"/>
      <c r="E8" s="97"/>
      <c r="F8" s="97"/>
      <c r="G8" s="97"/>
      <c r="J8" s="97"/>
      <c r="K8" s="97"/>
      <c r="L8" s="97"/>
      <c r="N8" s="32"/>
      <c r="O8" s="32"/>
      <c r="P8" s="32"/>
    </row>
    <row r="9" spans="1:17" ht="105" x14ac:dyDescent="0.25">
      <c r="A9" s="32"/>
      <c r="B9" s="32"/>
      <c r="C9" s="101" t="str">
        <f>"Must Agree to CGO provided confirmation "&amp;(CHAR(185))</f>
        <v>Must Agree to CGO provided confirmation ¹</v>
      </c>
      <c r="D9" s="102"/>
      <c r="E9" s="102"/>
      <c r="F9" s="102"/>
      <c r="G9" s="111" t="s">
        <v>584</v>
      </c>
      <c r="J9" s="103" t="s">
        <v>346</v>
      </c>
      <c r="K9" s="104"/>
      <c r="L9" s="104"/>
      <c r="N9" s="105" t="s">
        <v>353</v>
      </c>
      <c r="O9" s="106"/>
      <c r="P9" s="106"/>
    </row>
    <row r="10" spans="1:17" ht="90" x14ac:dyDescent="0.25">
      <c r="A10" s="32"/>
      <c r="B10" s="32"/>
      <c r="C10" s="107" t="s">
        <v>347</v>
      </c>
      <c r="D10" s="107" t="s">
        <v>656</v>
      </c>
      <c r="E10" s="107" t="s">
        <v>348</v>
      </c>
      <c r="F10" s="107" t="s">
        <v>349</v>
      </c>
      <c r="G10" s="108" t="s">
        <v>342</v>
      </c>
      <c r="H10" s="22" t="s">
        <v>343</v>
      </c>
      <c r="J10" s="91" t="s">
        <v>344</v>
      </c>
      <c r="K10" s="91" t="s">
        <v>654</v>
      </c>
      <c r="L10" s="91" t="s">
        <v>345</v>
      </c>
      <c r="N10" s="109" t="s">
        <v>350</v>
      </c>
      <c r="O10" s="109" t="s">
        <v>351</v>
      </c>
      <c r="P10" s="109" t="s">
        <v>352</v>
      </c>
    </row>
    <row r="11" spans="1:17" s="24" customFormat="1" x14ac:dyDescent="0.25">
      <c r="B11" s="24" t="s">
        <v>2</v>
      </c>
      <c r="C11" s="21">
        <f>SUM(C12:C1048576)</f>
        <v>0</v>
      </c>
      <c r="D11" s="21">
        <f>SUM(D12:D1048576)</f>
        <v>0</v>
      </c>
      <c r="E11" s="21">
        <f>SUM(E12:E1048576)</f>
        <v>0</v>
      </c>
      <c r="F11" s="21">
        <f t="shared" ref="F11:F74" si="0">SUM(C11:E11)</f>
        <v>0</v>
      </c>
      <c r="G11" s="25">
        <f>SUM(G12:G1048576)</f>
        <v>0</v>
      </c>
      <c r="H11" s="23">
        <f t="shared" ref="H11:H74" si="1">SUM(F11:G11)</f>
        <v>0</v>
      </c>
      <c r="I11" s="21"/>
      <c r="J11" s="25">
        <f>SUM(J12:J1048576)</f>
        <v>0</v>
      </c>
      <c r="K11" s="25">
        <f>SUM(K12:K1048576)</f>
        <v>0</v>
      </c>
      <c r="L11" s="25">
        <f>SUM(L12:L1048576)</f>
        <v>0</v>
      </c>
      <c r="M11" s="21"/>
      <c r="N11" s="27">
        <f>H11+SUM(J11:L11)</f>
        <v>0</v>
      </c>
      <c r="O11" s="110"/>
      <c r="P11" s="27">
        <f>ROUND(O11-N11,2)</f>
        <v>0</v>
      </c>
      <c r="Q11" s="26"/>
    </row>
    <row r="12" spans="1:17" x14ac:dyDescent="0.25">
      <c r="A12" s="32" t="s">
        <v>340</v>
      </c>
      <c r="B12" s="32" t="s">
        <v>341</v>
      </c>
      <c r="F12" s="92">
        <f t="shared" si="0"/>
        <v>0</v>
      </c>
      <c r="H12" s="20">
        <f t="shared" si="1"/>
        <v>0</v>
      </c>
    </row>
    <row r="13" spans="1:17" x14ac:dyDescent="0.25">
      <c r="F13" s="92">
        <f t="shared" si="0"/>
        <v>0</v>
      </c>
      <c r="H13" s="20">
        <f t="shared" si="1"/>
        <v>0</v>
      </c>
    </row>
    <row r="14" spans="1:17" x14ac:dyDescent="0.25">
      <c r="F14" s="92">
        <f t="shared" si="0"/>
        <v>0</v>
      </c>
      <c r="H14" s="20">
        <f t="shared" si="1"/>
        <v>0</v>
      </c>
    </row>
    <row r="15" spans="1:17" x14ac:dyDescent="0.25">
      <c r="F15" s="92">
        <f t="shared" si="0"/>
        <v>0</v>
      </c>
      <c r="H15" s="20">
        <f t="shared" si="1"/>
        <v>0</v>
      </c>
    </row>
    <row r="16" spans="1:17" x14ac:dyDescent="0.25">
      <c r="F16" s="92">
        <f t="shared" si="0"/>
        <v>0</v>
      </c>
      <c r="H16" s="20">
        <f t="shared" si="1"/>
        <v>0</v>
      </c>
    </row>
    <row r="17" spans="6:8" x14ac:dyDescent="0.25">
      <c r="F17" s="92">
        <f t="shared" si="0"/>
        <v>0</v>
      </c>
      <c r="H17" s="20">
        <f t="shared" si="1"/>
        <v>0</v>
      </c>
    </row>
    <row r="18" spans="6:8" x14ac:dyDescent="0.25">
      <c r="F18" s="92">
        <f t="shared" si="0"/>
        <v>0</v>
      </c>
      <c r="H18" s="20">
        <f t="shared" si="1"/>
        <v>0</v>
      </c>
    </row>
    <row r="19" spans="6:8" x14ac:dyDescent="0.25">
      <c r="F19" s="92">
        <f t="shared" si="0"/>
        <v>0</v>
      </c>
      <c r="H19" s="20">
        <f t="shared" si="1"/>
        <v>0</v>
      </c>
    </row>
    <row r="20" spans="6:8" x14ac:dyDescent="0.25">
      <c r="F20" s="92">
        <f t="shared" si="0"/>
        <v>0</v>
      </c>
      <c r="H20" s="20">
        <f t="shared" si="1"/>
        <v>0</v>
      </c>
    </row>
    <row r="21" spans="6:8" x14ac:dyDescent="0.25">
      <c r="F21" s="92">
        <f t="shared" si="0"/>
        <v>0</v>
      </c>
      <c r="H21" s="20">
        <f t="shared" si="1"/>
        <v>0</v>
      </c>
    </row>
    <row r="22" spans="6:8" x14ac:dyDescent="0.25">
      <c r="F22" s="92">
        <f t="shared" si="0"/>
        <v>0</v>
      </c>
      <c r="H22" s="20">
        <f t="shared" si="1"/>
        <v>0</v>
      </c>
    </row>
    <row r="23" spans="6:8" x14ac:dyDescent="0.25">
      <c r="F23" s="92">
        <f t="shared" si="0"/>
        <v>0</v>
      </c>
      <c r="H23" s="20">
        <f t="shared" si="1"/>
        <v>0</v>
      </c>
    </row>
    <row r="24" spans="6:8" x14ac:dyDescent="0.25">
      <c r="F24" s="92">
        <f t="shared" si="0"/>
        <v>0</v>
      </c>
      <c r="H24" s="20">
        <f t="shared" si="1"/>
        <v>0</v>
      </c>
    </row>
    <row r="25" spans="6:8" x14ac:dyDescent="0.25">
      <c r="F25" s="92">
        <f t="shared" si="0"/>
        <v>0</v>
      </c>
      <c r="H25" s="20">
        <f t="shared" si="1"/>
        <v>0</v>
      </c>
    </row>
    <row r="26" spans="6:8" x14ac:dyDescent="0.25">
      <c r="F26" s="92">
        <f t="shared" si="0"/>
        <v>0</v>
      </c>
      <c r="H26" s="20">
        <f t="shared" si="1"/>
        <v>0</v>
      </c>
    </row>
    <row r="27" spans="6:8" x14ac:dyDescent="0.25">
      <c r="F27" s="92">
        <f t="shared" si="0"/>
        <v>0</v>
      </c>
      <c r="H27" s="20">
        <f t="shared" si="1"/>
        <v>0</v>
      </c>
    </row>
    <row r="28" spans="6:8" x14ac:dyDescent="0.25">
      <c r="F28" s="92">
        <f t="shared" si="0"/>
        <v>0</v>
      </c>
      <c r="H28" s="20">
        <f t="shared" si="1"/>
        <v>0</v>
      </c>
    </row>
    <row r="29" spans="6:8" x14ac:dyDescent="0.25">
      <c r="F29" s="92">
        <f t="shared" si="0"/>
        <v>0</v>
      </c>
      <c r="H29" s="20">
        <f t="shared" si="1"/>
        <v>0</v>
      </c>
    </row>
    <row r="30" spans="6:8" x14ac:dyDescent="0.25">
      <c r="F30" s="92">
        <f t="shared" si="0"/>
        <v>0</v>
      </c>
      <c r="H30" s="20">
        <f t="shared" si="1"/>
        <v>0</v>
      </c>
    </row>
    <row r="31" spans="6:8" x14ac:dyDescent="0.25">
      <c r="F31" s="92">
        <f t="shared" si="0"/>
        <v>0</v>
      </c>
      <c r="H31" s="20">
        <f t="shared" si="1"/>
        <v>0</v>
      </c>
    </row>
    <row r="32" spans="6:8" x14ac:dyDescent="0.25">
      <c r="F32" s="92">
        <f t="shared" si="0"/>
        <v>0</v>
      </c>
      <c r="H32" s="20">
        <f t="shared" si="1"/>
        <v>0</v>
      </c>
    </row>
    <row r="33" spans="6:8" x14ac:dyDescent="0.25">
      <c r="F33" s="92">
        <f t="shared" si="0"/>
        <v>0</v>
      </c>
      <c r="H33" s="20">
        <f t="shared" si="1"/>
        <v>0</v>
      </c>
    </row>
    <row r="34" spans="6:8" x14ac:dyDescent="0.25">
      <c r="F34" s="92">
        <f t="shared" si="0"/>
        <v>0</v>
      </c>
      <c r="H34" s="20">
        <f t="shared" si="1"/>
        <v>0</v>
      </c>
    </row>
    <row r="35" spans="6:8" x14ac:dyDescent="0.25">
      <c r="F35" s="92">
        <f t="shared" si="0"/>
        <v>0</v>
      </c>
      <c r="H35" s="20">
        <f t="shared" si="1"/>
        <v>0</v>
      </c>
    </row>
    <row r="36" spans="6:8" x14ac:dyDescent="0.25">
      <c r="F36" s="92">
        <f t="shared" si="0"/>
        <v>0</v>
      </c>
      <c r="H36" s="20">
        <f t="shared" si="1"/>
        <v>0</v>
      </c>
    </row>
    <row r="37" spans="6:8" x14ac:dyDescent="0.25">
      <c r="F37" s="92">
        <f t="shared" si="0"/>
        <v>0</v>
      </c>
      <c r="H37" s="20">
        <f t="shared" si="1"/>
        <v>0</v>
      </c>
    </row>
    <row r="38" spans="6:8" x14ac:dyDescent="0.25">
      <c r="F38" s="92">
        <f t="shared" si="0"/>
        <v>0</v>
      </c>
      <c r="H38" s="20">
        <f t="shared" si="1"/>
        <v>0</v>
      </c>
    </row>
    <row r="39" spans="6:8" x14ac:dyDescent="0.25">
      <c r="F39" s="92">
        <f t="shared" si="0"/>
        <v>0</v>
      </c>
      <c r="H39" s="20">
        <f t="shared" si="1"/>
        <v>0</v>
      </c>
    </row>
    <row r="40" spans="6:8" x14ac:dyDescent="0.25">
      <c r="F40" s="92">
        <f t="shared" si="0"/>
        <v>0</v>
      </c>
      <c r="H40" s="20">
        <f t="shared" si="1"/>
        <v>0</v>
      </c>
    </row>
    <row r="41" spans="6:8" x14ac:dyDescent="0.25">
      <c r="F41" s="92">
        <f t="shared" si="0"/>
        <v>0</v>
      </c>
      <c r="H41" s="20">
        <f t="shared" si="1"/>
        <v>0</v>
      </c>
    </row>
    <row r="42" spans="6:8" x14ac:dyDescent="0.25">
      <c r="F42" s="92">
        <f t="shared" si="0"/>
        <v>0</v>
      </c>
      <c r="H42" s="20">
        <f t="shared" si="1"/>
        <v>0</v>
      </c>
    </row>
    <row r="43" spans="6:8" x14ac:dyDescent="0.25">
      <c r="F43" s="92">
        <f t="shared" si="0"/>
        <v>0</v>
      </c>
      <c r="H43" s="20">
        <f t="shared" si="1"/>
        <v>0</v>
      </c>
    </row>
    <row r="44" spans="6:8" x14ac:dyDescent="0.25">
      <c r="F44" s="92">
        <f t="shared" si="0"/>
        <v>0</v>
      </c>
      <c r="H44" s="20">
        <f t="shared" si="1"/>
        <v>0</v>
      </c>
    </row>
    <row r="45" spans="6:8" x14ac:dyDescent="0.25">
      <c r="F45" s="92">
        <f t="shared" si="0"/>
        <v>0</v>
      </c>
      <c r="H45" s="20">
        <f t="shared" si="1"/>
        <v>0</v>
      </c>
    </row>
    <row r="46" spans="6:8" x14ac:dyDescent="0.25">
      <c r="F46" s="92">
        <f t="shared" si="0"/>
        <v>0</v>
      </c>
      <c r="H46" s="20">
        <f t="shared" si="1"/>
        <v>0</v>
      </c>
    </row>
    <row r="47" spans="6:8" x14ac:dyDescent="0.25">
      <c r="F47" s="92">
        <f t="shared" si="0"/>
        <v>0</v>
      </c>
      <c r="H47" s="20">
        <f t="shared" si="1"/>
        <v>0</v>
      </c>
    </row>
    <row r="48" spans="6:8" x14ac:dyDescent="0.25">
      <c r="F48" s="92">
        <f t="shared" si="0"/>
        <v>0</v>
      </c>
      <c r="H48" s="20">
        <f t="shared" si="1"/>
        <v>0</v>
      </c>
    </row>
    <row r="49" spans="6:8" x14ac:dyDescent="0.25">
      <c r="F49" s="92">
        <f t="shared" si="0"/>
        <v>0</v>
      </c>
      <c r="H49" s="20">
        <f t="shared" si="1"/>
        <v>0</v>
      </c>
    </row>
    <row r="50" spans="6:8" x14ac:dyDescent="0.25">
      <c r="F50" s="92">
        <f t="shared" si="0"/>
        <v>0</v>
      </c>
      <c r="H50" s="20">
        <f t="shared" si="1"/>
        <v>0</v>
      </c>
    </row>
    <row r="51" spans="6:8" x14ac:dyDescent="0.25">
      <c r="F51" s="92">
        <f t="shared" si="0"/>
        <v>0</v>
      </c>
      <c r="H51" s="20">
        <f t="shared" si="1"/>
        <v>0</v>
      </c>
    </row>
    <row r="52" spans="6:8" x14ac:dyDescent="0.25">
      <c r="F52" s="92">
        <f t="shared" si="0"/>
        <v>0</v>
      </c>
      <c r="H52" s="20">
        <f t="shared" si="1"/>
        <v>0</v>
      </c>
    </row>
    <row r="53" spans="6:8" x14ac:dyDescent="0.25">
      <c r="F53" s="92">
        <f t="shared" si="0"/>
        <v>0</v>
      </c>
      <c r="H53" s="20">
        <f t="shared" si="1"/>
        <v>0</v>
      </c>
    </row>
    <row r="54" spans="6:8" x14ac:dyDescent="0.25">
      <c r="F54" s="92">
        <f t="shared" si="0"/>
        <v>0</v>
      </c>
      <c r="H54" s="20">
        <f t="shared" si="1"/>
        <v>0</v>
      </c>
    </row>
    <row r="55" spans="6:8" x14ac:dyDescent="0.25">
      <c r="F55" s="92">
        <f t="shared" si="0"/>
        <v>0</v>
      </c>
      <c r="H55" s="20">
        <f t="shared" si="1"/>
        <v>0</v>
      </c>
    </row>
    <row r="56" spans="6:8" x14ac:dyDescent="0.25">
      <c r="F56" s="92">
        <f t="shared" si="0"/>
        <v>0</v>
      </c>
      <c r="H56" s="20">
        <f t="shared" si="1"/>
        <v>0</v>
      </c>
    </row>
    <row r="57" spans="6:8" x14ac:dyDescent="0.25">
      <c r="F57" s="92">
        <f t="shared" si="0"/>
        <v>0</v>
      </c>
      <c r="H57" s="20">
        <f t="shared" si="1"/>
        <v>0</v>
      </c>
    </row>
    <row r="58" spans="6:8" x14ac:dyDescent="0.25">
      <c r="F58" s="92">
        <f t="shared" si="0"/>
        <v>0</v>
      </c>
      <c r="H58" s="20">
        <f t="shared" si="1"/>
        <v>0</v>
      </c>
    </row>
    <row r="59" spans="6:8" x14ac:dyDescent="0.25">
      <c r="F59" s="92">
        <f t="shared" si="0"/>
        <v>0</v>
      </c>
      <c r="H59" s="20">
        <f t="shared" si="1"/>
        <v>0</v>
      </c>
    </row>
    <row r="60" spans="6:8" x14ac:dyDescent="0.25">
      <c r="F60" s="92">
        <f t="shared" si="0"/>
        <v>0</v>
      </c>
      <c r="H60" s="20">
        <f t="shared" si="1"/>
        <v>0</v>
      </c>
    </row>
    <row r="61" spans="6:8" x14ac:dyDescent="0.25">
      <c r="F61" s="92">
        <f t="shared" si="0"/>
        <v>0</v>
      </c>
      <c r="H61" s="20">
        <f t="shared" si="1"/>
        <v>0</v>
      </c>
    </row>
    <row r="62" spans="6:8" x14ac:dyDescent="0.25">
      <c r="F62" s="92">
        <f t="shared" si="0"/>
        <v>0</v>
      </c>
      <c r="H62" s="20">
        <f t="shared" si="1"/>
        <v>0</v>
      </c>
    </row>
    <row r="63" spans="6:8" x14ac:dyDescent="0.25">
      <c r="F63" s="92">
        <f t="shared" si="0"/>
        <v>0</v>
      </c>
      <c r="H63" s="20">
        <f t="shared" si="1"/>
        <v>0</v>
      </c>
    </row>
    <row r="64" spans="6:8" x14ac:dyDescent="0.25">
      <c r="F64" s="92">
        <f t="shared" si="0"/>
        <v>0</v>
      </c>
      <c r="H64" s="20">
        <f t="shared" si="1"/>
        <v>0</v>
      </c>
    </row>
    <row r="65" spans="6:8" x14ac:dyDescent="0.25">
      <c r="F65" s="92">
        <f t="shared" si="0"/>
        <v>0</v>
      </c>
      <c r="H65" s="20">
        <f t="shared" si="1"/>
        <v>0</v>
      </c>
    </row>
    <row r="66" spans="6:8" x14ac:dyDescent="0.25">
      <c r="F66" s="92">
        <f t="shared" si="0"/>
        <v>0</v>
      </c>
      <c r="H66" s="20">
        <f t="shared" si="1"/>
        <v>0</v>
      </c>
    </row>
    <row r="67" spans="6:8" x14ac:dyDescent="0.25">
      <c r="F67" s="92">
        <f t="shared" si="0"/>
        <v>0</v>
      </c>
      <c r="H67" s="20">
        <f t="shared" si="1"/>
        <v>0</v>
      </c>
    </row>
    <row r="68" spans="6:8" x14ac:dyDescent="0.25">
      <c r="F68" s="92">
        <f t="shared" si="0"/>
        <v>0</v>
      </c>
      <c r="H68" s="20">
        <f t="shared" si="1"/>
        <v>0</v>
      </c>
    </row>
    <row r="69" spans="6:8" x14ac:dyDescent="0.25">
      <c r="F69" s="92">
        <f t="shared" si="0"/>
        <v>0</v>
      </c>
      <c r="H69" s="20">
        <f t="shared" si="1"/>
        <v>0</v>
      </c>
    </row>
    <row r="70" spans="6:8" x14ac:dyDescent="0.25">
      <c r="F70" s="92">
        <f t="shared" si="0"/>
        <v>0</v>
      </c>
      <c r="H70" s="20">
        <f t="shared" si="1"/>
        <v>0</v>
      </c>
    </row>
    <row r="71" spans="6:8" x14ac:dyDescent="0.25">
      <c r="F71" s="92">
        <f t="shared" si="0"/>
        <v>0</v>
      </c>
      <c r="H71" s="20">
        <f t="shared" si="1"/>
        <v>0</v>
      </c>
    </row>
    <row r="72" spans="6:8" x14ac:dyDescent="0.25">
      <c r="F72" s="92">
        <f t="shared" si="0"/>
        <v>0</v>
      </c>
      <c r="H72" s="20">
        <f t="shared" si="1"/>
        <v>0</v>
      </c>
    </row>
    <row r="73" spans="6:8" x14ac:dyDescent="0.25">
      <c r="F73" s="92">
        <f t="shared" si="0"/>
        <v>0</v>
      </c>
      <c r="H73" s="20">
        <f t="shared" si="1"/>
        <v>0</v>
      </c>
    </row>
    <row r="74" spans="6:8" x14ac:dyDescent="0.25">
      <c r="F74" s="92">
        <f t="shared" si="0"/>
        <v>0</v>
      </c>
      <c r="H74" s="20">
        <f t="shared" si="1"/>
        <v>0</v>
      </c>
    </row>
    <row r="75" spans="6:8" x14ac:dyDescent="0.25">
      <c r="F75" s="92">
        <f t="shared" ref="F75:F138" si="2">SUM(C75:E75)</f>
        <v>0</v>
      </c>
      <c r="H75" s="20">
        <f t="shared" ref="H75:H138" si="3">SUM(F75:G75)</f>
        <v>0</v>
      </c>
    </row>
    <row r="76" spans="6:8" x14ac:dyDescent="0.25">
      <c r="F76" s="92">
        <f t="shared" si="2"/>
        <v>0</v>
      </c>
      <c r="H76" s="20">
        <f t="shared" si="3"/>
        <v>0</v>
      </c>
    </row>
    <row r="77" spans="6:8" x14ac:dyDescent="0.25">
      <c r="F77" s="92">
        <f t="shared" si="2"/>
        <v>0</v>
      </c>
      <c r="H77" s="20">
        <f t="shared" si="3"/>
        <v>0</v>
      </c>
    </row>
    <row r="78" spans="6:8" x14ac:dyDescent="0.25">
      <c r="F78" s="92">
        <f t="shared" si="2"/>
        <v>0</v>
      </c>
      <c r="H78" s="20">
        <f t="shared" si="3"/>
        <v>0</v>
      </c>
    </row>
    <row r="79" spans="6:8" x14ac:dyDescent="0.25">
      <c r="F79" s="92">
        <f t="shared" si="2"/>
        <v>0</v>
      </c>
      <c r="H79" s="20">
        <f t="shared" si="3"/>
        <v>0</v>
      </c>
    </row>
    <row r="80" spans="6:8" x14ac:dyDescent="0.25">
      <c r="F80" s="92">
        <f t="shared" si="2"/>
        <v>0</v>
      </c>
      <c r="H80" s="20">
        <f t="shared" si="3"/>
        <v>0</v>
      </c>
    </row>
    <row r="81" spans="6:8" x14ac:dyDescent="0.25">
      <c r="F81" s="92">
        <f t="shared" si="2"/>
        <v>0</v>
      </c>
      <c r="H81" s="20">
        <f t="shared" si="3"/>
        <v>0</v>
      </c>
    </row>
    <row r="82" spans="6:8" x14ac:dyDescent="0.25">
      <c r="F82" s="92">
        <f t="shared" si="2"/>
        <v>0</v>
      </c>
      <c r="H82" s="20">
        <f t="shared" si="3"/>
        <v>0</v>
      </c>
    </row>
    <row r="83" spans="6:8" x14ac:dyDescent="0.25">
      <c r="F83" s="92">
        <f t="shared" si="2"/>
        <v>0</v>
      </c>
      <c r="H83" s="20">
        <f t="shared" si="3"/>
        <v>0</v>
      </c>
    </row>
    <row r="84" spans="6:8" x14ac:dyDescent="0.25">
      <c r="F84" s="92">
        <f t="shared" si="2"/>
        <v>0</v>
      </c>
      <c r="H84" s="20">
        <f t="shared" si="3"/>
        <v>0</v>
      </c>
    </row>
    <row r="85" spans="6:8" x14ac:dyDescent="0.25">
      <c r="F85" s="92">
        <f t="shared" si="2"/>
        <v>0</v>
      </c>
      <c r="H85" s="20">
        <f t="shared" si="3"/>
        <v>0</v>
      </c>
    </row>
    <row r="86" spans="6:8" x14ac:dyDescent="0.25">
      <c r="F86" s="92">
        <f t="shared" si="2"/>
        <v>0</v>
      </c>
      <c r="H86" s="20">
        <f t="shared" si="3"/>
        <v>0</v>
      </c>
    </row>
    <row r="87" spans="6:8" x14ac:dyDescent="0.25">
      <c r="F87" s="92">
        <f t="shared" si="2"/>
        <v>0</v>
      </c>
      <c r="H87" s="20">
        <f t="shared" si="3"/>
        <v>0</v>
      </c>
    </row>
    <row r="88" spans="6:8" x14ac:dyDescent="0.25">
      <c r="F88" s="92">
        <f t="shared" si="2"/>
        <v>0</v>
      </c>
      <c r="H88" s="20">
        <f t="shared" si="3"/>
        <v>0</v>
      </c>
    </row>
    <row r="89" spans="6:8" x14ac:dyDescent="0.25">
      <c r="F89" s="92">
        <f t="shared" si="2"/>
        <v>0</v>
      </c>
      <c r="H89" s="20">
        <f t="shared" si="3"/>
        <v>0</v>
      </c>
    </row>
    <row r="90" spans="6:8" x14ac:dyDescent="0.25">
      <c r="F90" s="92">
        <f t="shared" si="2"/>
        <v>0</v>
      </c>
      <c r="H90" s="20">
        <f t="shared" si="3"/>
        <v>0</v>
      </c>
    </row>
    <row r="91" spans="6:8" x14ac:dyDescent="0.25">
      <c r="F91" s="92">
        <f t="shared" si="2"/>
        <v>0</v>
      </c>
      <c r="H91" s="20">
        <f t="shared" si="3"/>
        <v>0</v>
      </c>
    </row>
    <row r="92" spans="6:8" x14ac:dyDescent="0.25">
      <c r="F92" s="92">
        <f t="shared" si="2"/>
        <v>0</v>
      </c>
      <c r="H92" s="20">
        <f t="shared" si="3"/>
        <v>0</v>
      </c>
    </row>
    <row r="93" spans="6:8" x14ac:dyDescent="0.25">
      <c r="F93" s="92">
        <f t="shared" si="2"/>
        <v>0</v>
      </c>
      <c r="H93" s="20">
        <f t="shared" si="3"/>
        <v>0</v>
      </c>
    </row>
    <row r="94" spans="6:8" x14ac:dyDescent="0.25">
      <c r="F94" s="92">
        <f t="shared" si="2"/>
        <v>0</v>
      </c>
      <c r="H94" s="20">
        <f t="shared" si="3"/>
        <v>0</v>
      </c>
    </row>
    <row r="95" spans="6:8" x14ac:dyDescent="0.25">
      <c r="F95" s="92">
        <f t="shared" si="2"/>
        <v>0</v>
      </c>
      <c r="H95" s="20">
        <f t="shared" si="3"/>
        <v>0</v>
      </c>
    </row>
    <row r="96" spans="6:8" x14ac:dyDescent="0.25">
      <c r="F96" s="92">
        <f t="shared" si="2"/>
        <v>0</v>
      </c>
      <c r="H96" s="20">
        <f t="shared" si="3"/>
        <v>0</v>
      </c>
    </row>
    <row r="97" spans="6:8" x14ac:dyDescent="0.25">
      <c r="F97" s="92">
        <f t="shared" si="2"/>
        <v>0</v>
      </c>
      <c r="H97" s="20">
        <f t="shared" si="3"/>
        <v>0</v>
      </c>
    </row>
    <row r="98" spans="6:8" x14ac:dyDescent="0.25">
      <c r="F98" s="92">
        <f t="shared" si="2"/>
        <v>0</v>
      </c>
      <c r="H98" s="20">
        <f t="shared" si="3"/>
        <v>0</v>
      </c>
    </row>
    <row r="99" spans="6:8" x14ac:dyDescent="0.25">
      <c r="F99" s="92">
        <f t="shared" si="2"/>
        <v>0</v>
      </c>
      <c r="H99" s="20">
        <f t="shared" si="3"/>
        <v>0</v>
      </c>
    </row>
    <row r="100" spans="6:8" x14ac:dyDescent="0.25">
      <c r="F100" s="92">
        <f t="shared" si="2"/>
        <v>0</v>
      </c>
      <c r="H100" s="20">
        <f t="shared" si="3"/>
        <v>0</v>
      </c>
    </row>
    <row r="101" spans="6:8" x14ac:dyDescent="0.25">
      <c r="F101" s="92">
        <f t="shared" si="2"/>
        <v>0</v>
      </c>
      <c r="H101" s="20">
        <f t="shared" si="3"/>
        <v>0</v>
      </c>
    </row>
    <row r="102" spans="6:8" x14ac:dyDescent="0.25">
      <c r="F102" s="92">
        <f t="shared" si="2"/>
        <v>0</v>
      </c>
      <c r="H102" s="20">
        <f t="shared" si="3"/>
        <v>0</v>
      </c>
    </row>
    <row r="103" spans="6:8" x14ac:dyDescent="0.25">
      <c r="F103" s="92">
        <f t="shared" si="2"/>
        <v>0</v>
      </c>
      <c r="H103" s="20">
        <f t="shared" si="3"/>
        <v>0</v>
      </c>
    </row>
    <row r="104" spans="6:8" x14ac:dyDescent="0.25">
      <c r="F104" s="92">
        <f t="shared" si="2"/>
        <v>0</v>
      </c>
      <c r="H104" s="20">
        <f t="shared" si="3"/>
        <v>0</v>
      </c>
    </row>
    <row r="105" spans="6:8" x14ac:dyDescent="0.25">
      <c r="F105" s="92">
        <f t="shared" si="2"/>
        <v>0</v>
      </c>
      <c r="H105" s="20">
        <f t="shared" si="3"/>
        <v>0</v>
      </c>
    </row>
    <row r="106" spans="6:8" x14ac:dyDescent="0.25">
      <c r="F106" s="92">
        <f t="shared" si="2"/>
        <v>0</v>
      </c>
      <c r="H106" s="20">
        <f t="shared" si="3"/>
        <v>0</v>
      </c>
    </row>
    <row r="107" spans="6:8" x14ac:dyDescent="0.25">
      <c r="F107" s="92">
        <f t="shared" si="2"/>
        <v>0</v>
      </c>
      <c r="H107" s="20">
        <f t="shared" si="3"/>
        <v>0</v>
      </c>
    </row>
    <row r="108" spans="6:8" x14ac:dyDescent="0.25">
      <c r="F108" s="92">
        <f t="shared" si="2"/>
        <v>0</v>
      </c>
      <c r="H108" s="20">
        <f t="shared" si="3"/>
        <v>0</v>
      </c>
    </row>
    <row r="109" spans="6:8" x14ac:dyDescent="0.25">
      <c r="F109" s="92">
        <f t="shared" si="2"/>
        <v>0</v>
      </c>
      <c r="H109" s="20">
        <f t="shared" si="3"/>
        <v>0</v>
      </c>
    </row>
    <row r="110" spans="6:8" x14ac:dyDescent="0.25">
      <c r="F110" s="92">
        <f t="shared" si="2"/>
        <v>0</v>
      </c>
      <c r="H110" s="20">
        <f t="shared" si="3"/>
        <v>0</v>
      </c>
    </row>
    <row r="111" spans="6:8" x14ac:dyDescent="0.25">
      <c r="F111" s="92">
        <f t="shared" si="2"/>
        <v>0</v>
      </c>
      <c r="H111" s="20">
        <f t="shared" si="3"/>
        <v>0</v>
      </c>
    </row>
    <row r="112" spans="6:8" x14ac:dyDescent="0.25">
      <c r="F112" s="92">
        <f t="shared" si="2"/>
        <v>0</v>
      </c>
      <c r="H112" s="20">
        <f t="shared" si="3"/>
        <v>0</v>
      </c>
    </row>
    <row r="113" spans="6:8" x14ac:dyDescent="0.25">
      <c r="F113" s="92">
        <f t="shared" si="2"/>
        <v>0</v>
      </c>
      <c r="H113" s="20">
        <f t="shared" si="3"/>
        <v>0</v>
      </c>
    </row>
    <row r="114" spans="6:8" x14ac:dyDescent="0.25">
      <c r="F114" s="92">
        <f t="shared" si="2"/>
        <v>0</v>
      </c>
      <c r="H114" s="20">
        <f t="shared" si="3"/>
        <v>0</v>
      </c>
    </row>
    <row r="115" spans="6:8" x14ac:dyDescent="0.25">
      <c r="F115" s="92">
        <f t="shared" si="2"/>
        <v>0</v>
      </c>
      <c r="H115" s="20">
        <f t="shared" si="3"/>
        <v>0</v>
      </c>
    </row>
    <row r="116" spans="6:8" x14ac:dyDescent="0.25">
      <c r="F116" s="92">
        <f t="shared" si="2"/>
        <v>0</v>
      </c>
      <c r="H116" s="20">
        <f t="shared" si="3"/>
        <v>0</v>
      </c>
    </row>
    <row r="117" spans="6:8" x14ac:dyDescent="0.25">
      <c r="F117" s="92">
        <f t="shared" si="2"/>
        <v>0</v>
      </c>
      <c r="H117" s="20">
        <f t="shared" si="3"/>
        <v>0</v>
      </c>
    </row>
    <row r="118" spans="6:8" x14ac:dyDescent="0.25">
      <c r="F118" s="92">
        <f t="shared" si="2"/>
        <v>0</v>
      </c>
      <c r="H118" s="20">
        <f t="shared" si="3"/>
        <v>0</v>
      </c>
    </row>
    <row r="119" spans="6:8" x14ac:dyDescent="0.25">
      <c r="F119" s="92">
        <f t="shared" si="2"/>
        <v>0</v>
      </c>
      <c r="H119" s="20">
        <f t="shared" si="3"/>
        <v>0</v>
      </c>
    </row>
    <row r="120" spans="6:8" x14ac:dyDescent="0.25">
      <c r="F120" s="92">
        <f t="shared" si="2"/>
        <v>0</v>
      </c>
      <c r="H120" s="20">
        <f t="shared" si="3"/>
        <v>0</v>
      </c>
    </row>
    <row r="121" spans="6:8" x14ac:dyDescent="0.25">
      <c r="F121" s="92">
        <f t="shared" si="2"/>
        <v>0</v>
      </c>
      <c r="H121" s="20">
        <f t="shared" si="3"/>
        <v>0</v>
      </c>
    </row>
    <row r="122" spans="6:8" x14ac:dyDescent="0.25">
      <c r="F122" s="92">
        <f t="shared" si="2"/>
        <v>0</v>
      </c>
      <c r="H122" s="20">
        <f t="shared" si="3"/>
        <v>0</v>
      </c>
    </row>
    <row r="123" spans="6:8" x14ac:dyDescent="0.25">
      <c r="F123" s="92">
        <f t="shared" si="2"/>
        <v>0</v>
      </c>
      <c r="H123" s="20">
        <f t="shared" si="3"/>
        <v>0</v>
      </c>
    </row>
    <row r="124" spans="6:8" x14ac:dyDescent="0.25">
      <c r="F124" s="92">
        <f t="shared" si="2"/>
        <v>0</v>
      </c>
      <c r="H124" s="20">
        <f t="shared" si="3"/>
        <v>0</v>
      </c>
    </row>
    <row r="125" spans="6:8" x14ac:dyDescent="0.25">
      <c r="F125" s="92">
        <f t="shared" si="2"/>
        <v>0</v>
      </c>
      <c r="H125" s="20">
        <f t="shared" si="3"/>
        <v>0</v>
      </c>
    </row>
    <row r="126" spans="6:8" x14ac:dyDescent="0.25">
      <c r="F126" s="92">
        <f t="shared" si="2"/>
        <v>0</v>
      </c>
      <c r="H126" s="20">
        <f t="shared" si="3"/>
        <v>0</v>
      </c>
    </row>
    <row r="127" spans="6:8" x14ac:dyDescent="0.25">
      <c r="F127" s="92">
        <f t="shared" si="2"/>
        <v>0</v>
      </c>
      <c r="H127" s="20">
        <f t="shared" si="3"/>
        <v>0</v>
      </c>
    </row>
    <row r="128" spans="6:8" x14ac:dyDescent="0.25">
      <c r="F128" s="92">
        <f t="shared" si="2"/>
        <v>0</v>
      </c>
      <c r="H128" s="20">
        <f t="shared" si="3"/>
        <v>0</v>
      </c>
    </row>
    <row r="129" spans="6:8" x14ac:dyDescent="0.25">
      <c r="F129" s="92">
        <f t="shared" si="2"/>
        <v>0</v>
      </c>
      <c r="H129" s="20">
        <f t="shared" si="3"/>
        <v>0</v>
      </c>
    </row>
    <row r="130" spans="6:8" x14ac:dyDescent="0.25">
      <c r="F130" s="92">
        <f t="shared" si="2"/>
        <v>0</v>
      </c>
      <c r="H130" s="20">
        <f t="shared" si="3"/>
        <v>0</v>
      </c>
    </row>
    <row r="131" spans="6:8" x14ac:dyDescent="0.25">
      <c r="F131" s="92">
        <f t="shared" si="2"/>
        <v>0</v>
      </c>
      <c r="H131" s="20">
        <f t="shared" si="3"/>
        <v>0</v>
      </c>
    </row>
    <row r="132" spans="6:8" x14ac:dyDescent="0.25">
      <c r="F132" s="92">
        <f t="shared" si="2"/>
        <v>0</v>
      </c>
      <c r="H132" s="20">
        <f t="shared" si="3"/>
        <v>0</v>
      </c>
    </row>
    <row r="133" spans="6:8" x14ac:dyDescent="0.25">
      <c r="F133" s="92">
        <f t="shared" si="2"/>
        <v>0</v>
      </c>
      <c r="H133" s="20">
        <f t="shared" si="3"/>
        <v>0</v>
      </c>
    </row>
    <row r="134" spans="6:8" x14ac:dyDescent="0.25">
      <c r="F134" s="92">
        <f t="shared" si="2"/>
        <v>0</v>
      </c>
      <c r="H134" s="20">
        <f t="shared" si="3"/>
        <v>0</v>
      </c>
    </row>
    <row r="135" spans="6:8" x14ac:dyDescent="0.25">
      <c r="F135" s="92">
        <f t="shared" si="2"/>
        <v>0</v>
      </c>
      <c r="H135" s="20">
        <f t="shared" si="3"/>
        <v>0</v>
      </c>
    </row>
    <row r="136" spans="6:8" x14ac:dyDescent="0.25">
      <c r="F136" s="92">
        <f t="shared" si="2"/>
        <v>0</v>
      </c>
      <c r="H136" s="20">
        <f t="shared" si="3"/>
        <v>0</v>
      </c>
    </row>
    <row r="137" spans="6:8" x14ac:dyDescent="0.25">
      <c r="F137" s="92">
        <f t="shared" si="2"/>
        <v>0</v>
      </c>
      <c r="H137" s="20">
        <f t="shared" si="3"/>
        <v>0</v>
      </c>
    </row>
    <row r="138" spans="6:8" x14ac:dyDescent="0.25">
      <c r="F138" s="92">
        <f t="shared" si="2"/>
        <v>0</v>
      </c>
      <c r="H138" s="20">
        <f t="shared" si="3"/>
        <v>0</v>
      </c>
    </row>
    <row r="139" spans="6:8" x14ac:dyDescent="0.25">
      <c r="F139" s="92">
        <f t="shared" ref="F139:F202" si="4">SUM(C139:E139)</f>
        <v>0</v>
      </c>
      <c r="H139" s="20">
        <f t="shared" ref="H139:H202" si="5">SUM(F139:G139)</f>
        <v>0</v>
      </c>
    </row>
    <row r="140" spans="6:8" x14ac:dyDescent="0.25">
      <c r="F140" s="92">
        <f t="shared" si="4"/>
        <v>0</v>
      </c>
      <c r="H140" s="20">
        <f t="shared" si="5"/>
        <v>0</v>
      </c>
    </row>
    <row r="141" spans="6:8" x14ac:dyDescent="0.25">
      <c r="F141" s="92">
        <f t="shared" si="4"/>
        <v>0</v>
      </c>
      <c r="H141" s="20">
        <f t="shared" si="5"/>
        <v>0</v>
      </c>
    </row>
    <row r="142" spans="6:8" x14ac:dyDescent="0.25">
      <c r="F142" s="92">
        <f t="shared" si="4"/>
        <v>0</v>
      </c>
      <c r="H142" s="20">
        <f t="shared" si="5"/>
        <v>0</v>
      </c>
    </row>
    <row r="143" spans="6:8" x14ac:dyDescent="0.25">
      <c r="F143" s="92">
        <f t="shared" si="4"/>
        <v>0</v>
      </c>
      <c r="H143" s="20">
        <f t="shared" si="5"/>
        <v>0</v>
      </c>
    </row>
    <row r="144" spans="6:8" x14ac:dyDescent="0.25">
      <c r="F144" s="92">
        <f t="shared" si="4"/>
        <v>0</v>
      </c>
      <c r="H144" s="20">
        <f t="shared" si="5"/>
        <v>0</v>
      </c>
    </row>
    <row r="145" spans="6:8" x14ac:dyDescent="0.25">
      <c r="F145" s="92">
        <f t="shared" si="4"/>
        <v>0</v>
      </c>
      <c r="H145" s="20">
        <f t="shared" si="5"/>
        <v>0</v>
      </c>
    </row>
    <row r="146" spans="6:8" x14ac:dyDescent="0.25">
      <c r="F146" s="92">
        <f t="shared" si="4"/>
        <v>0</v>
      </c>
      <c r="H146" s="20">
        <f t="shared" si="5"/>
        <v>0</v>
      </c>
    </row>
    <row r="147" spans="6:8" x14ac:dyDescent="0.25">
      <c r="F147" s="92">
        <f t="shared" si="4"/>
        <v>0</v>
      </c>
      <c r="H147" s="20">
        <f t="shared" si="5"/>
        <v>0</v>
      </c>
    </row>
    <row r="148" spans="6:8" x14ac:dyDescent="0.25">
      <c r="F148" s="92">
        <f t="shared" si="4"/>
        <v>0</v>
      </c>
      <c r="H148" s="20">
        <f t="shared" si="5"/>
        <v>0</v>
      </c>
    </row>
    <row r="149" spans="6:8" x14ac:dyDescent="0.25">
      <c r="F149" s="92">
        <f t="shared" si="4"/>
        <v>0</v>
      </c>
      <c r="H149" s="20">
        <f t="shared" si="5"/>
        <v>0</v>
      </c>
    </row>
    <row r="150" spans="6:8" x14ac:dyDescent="0.25">
      <c r="F150" s="92">
        <f t="shared" si="4"/>
        <v>0</v>
      </c>
      <c r="H150" s="20">
        <f t="shared" si="5"/>
        <v>0</v>
      </c>
    </row>
    <row r="151" spans="6:8" x14ac:dyDescent="0.25">
      <c r="F151" s="92">
        <f t="shared" si="4"/>
        <v>0</v>
      </c>
      <c r="H151" s="20">
        <f t="shared" si="5"/>
        <v>0</v>
      </c>
    </row>
    <row r="152" spans="6:8" x14ac:dyDescent="0.25">
      <c r="F152" s="92">
        <f t="shared" si="4"/>
        <v>0</v>
      </c>
      <c r="H152" s="20">
        <f t="shared" si="5"/>
        <v>0</v>
      </c>
    </row>
    <row r="153" spans="6:8" x14ac:dyDescent="0.25">
      <c r="F153" s="92">
        <f t="shared" si="4"/>
        <v>0</v>
      </c>
      <c r="H153" s="20">
        <f t="shared" si="5"/>
        <v>0</v>
      </c>
    </row>
    <row r="154" spans="6:8" x14ac:dyDescent="0.25">
      <c r="F154" s="92">
        <f t="shared" si="4"/>
        <v>0</v>
      </c>
      <c r="H154" s="20">
        <f t="shared" si="5"/>
        <v>0</v>
      </c>
    </row>
    <row r="155" spans="6:8" x14ac:dyDescent="0.25">
      <c r="F155" s="92">
        <f t="shared" si="4"/>
        <v>0</v>
      </c>
      <c r="H155" s="20">
        <f t="shared" si="5"/>
        <v>0</v>
      </c>
    </row>
    <row r="156" spans="6:8" x14ac:dyDescent="0.25">
      <c r="F156" s="92">
        <f t="shared" si="4"/>
        <v>0</v>
      </c>
      <c r="H156" s="20">
        <f t="shared" si="5"/>
        <v>0</v>
      </c>
    </row>
    <row r="157" spans="6:8" x14ac:dyDescent="0.25">
      <c r="F157" s="92">
        <f t="shared" si="4"/>
        <v>0</v>
      </c>
      <c r="H157" s="20">
        <f t="shared" si="5"/>
        <v>0</v>
      </c>
    </row>
    <row r="158" spans="6:8" x14ac:dyDescent="0.25">
      <c r="F158" s="92">
        <f t="shared" si="4"/>
        <v>0</v>
      </c>
      <c r="H158" s="20">
        <f t="shared" si="5"/>
        <v>0</v>
      </c>
    </row>
    <row r="159" spans="6:8" x14ac:dyDescent="0.25">
      <c r="F159" s="92">
        <f t="shared" si="4"/>
        <v>0</v>
      </c>
      <c r="H159" s="20">
        <f t="shared" si="5"/>
        <v>0</v>
      </c>
    </row>
    <row r="160" spans="6:8" x14ac:dyDescent="0.25">
      <c r="F160" s="92">
        <f t="shared" si="4"/>
        <v>0</v>
      </c>
      <c r="H160" s="20">
        <f t="shared" si="5"/>
        <v>0</v>
      </c>
    </row>
    <row r="161" spans="6:8" x14ac:dyDescent="0.25">
      <c r="F161" s="92">
        <f t="shared" si="4"/>
        <v>0</v>
      </c>
      <c r="H161" s="20">
        <f t="shared" si="5"/>
        <v>0</v>
      </c>
    </row>
    <row r="162" spans="6:8" x14ac:dyDescent="0.25">
      <c r="F162" s="92">
        <f t="shared" si="4"/>
        <v>0</v>
      </c>
      <c r="H162" s="20">
        <f t="shared" si="5"/>
        <v>0</v>
      </c>
    </row>
    <row r="163" spans="6:8" x14ac:dyDescent="0.25">
      <c r="F163" s="92">
        <f t="shared" si="4"/>
        <v>0</v>
      </c>
      <c r="H163" s="20">
        <f t="shared" si="5"/>
        <v>0</v>
      </c>
    </row>
    <row r="164" spans="6:8" x14ac:dyDescent="0.25">
      <c r="F164" s="92">
        <f t="shared" si="4"/>
        <v>0</v>
      </c>
      <c r="H164" s="20">
        <f t="shared" si="5"/>
        <v>0</v>
      </c>
    </row>
    <row r="165" spans="6:8" x14ac:dyDescent="0.25">
      <c r="F165" s="92">
        <f t="shared" si="4"/>
        <v>0</v>
      </c>
      <c r="H165" s="20">
        <f t="shared" si="5"/>
        <v>0</v>
      </c>
    </row>
    <row r="166" spans="6:8" x14ac:dyDescent="0.25">
      <c r="F166" s="92">
        <f t="shared" si="4"/>
        <v>0</v>
      </c>
      <c r="H166" s="20">
        <f t="shared" si="5"/>
        <v>0</v>
      </c>
    </row>
    <row r="167" spans="6:8" x14ac:dyDescent="0.25">
      <c r="F167" s="92">
        <f t="shared" si="4"/>
        <v>0</v>
      </c>
      <c r="H167" s="20">
        <f t="shared" si="5"/>
        <v>0</v>
      </c>
    </row>
    <row r="168" spans="6:8" x14ac:dyDescent="0.25">
      <c r="F168" s="92">
        <f t="shared" si="4"/>
        <v>0</v>
      </c>
      <c r="H168" s="20">
        <f t="shared" si="5"/>
        <v>0</v>
      </c>
    </row>
    <row r="169" spans="6:8" x14ac:dyDescent="0.25">
      <c r="F169" s="92">
        <f t="shared" si="4"/>
        <v>0</v>
      </c>
      <c r="H169" s="20">
        <f t="shared" si="5"/>
        <v>0</v>
      </c>
    </row>
    <row r="170" spans="6:8" x14ac:dyDescent="0.25">
      <c r="F170" s="92">
        <f t="shared" si="4"/>
        <v>0</v>
      </c>
      <c r="H170" s="20">
        <f t="shared" si="5"/>
        <v>0</v>
      </c>
    </row>
    <row r="171" spans="6:8" x14ac:dyDescent="0.25">
      <c r="F171" s="92">
        <f t="shared" si="4"/>
        <v>0</v>
      </c>
      <c r="H171" s="20">
        <f t="shared" si="5"/>
        <v>0</v>
      </c>
    </row>
    <row r="172" spans="6:8" x14ac:dyDescent="0.25">
      <c r="F172" s="92">
        <f t="shared" si="4"/>
        <v>0</v>
      </c>
      <c r="H172" s="20">
        <f t="shared" si="5"/>
        <v>0</v>
      </c>
    </row>
    <row r="173" spans="6:8" x14ac:dyDescent="0.25">
      <c r="F173" s="92">
        <f t="shared" si="4"/>
        <v>0</v>
      </c>
      <c r="H173" s="20">
        <f t="shared" si="5"/>
        <v>0</v>
      </c>
    </row>
    <row r="174" spans="6:8" x14ac:dyDescent="0.25">
      <c r="F174" s="92">
        <f t="shared" si="4"/>
        <v>0</v>
      </c>
      <c r="H174" s="20">
        <f t="shared" si="5"/>
        <v>0</v>
      </c>
    </row>
    <row r="175" spans="6:8" x14ac:dyDescent="0.25">
      <c r="F175" s="92">
        <f t="shared" si="4"/>
        <v>0</v>
      </c>
      <c r="H175" s="20">
        <f t="shared" si="5"/>
        <v>0</v>
      </c>
    </row>
    <row r="176" spans="6:8" x14ac:dyDescent="0.25">
      <c r="F176" s="92">
        <f t="shared" si="4"/>
        <v>0</v>
      </c>
      <c r="H176" s="20">
        <f t="shared" si="5"/>
        <v>0</v>
      </c>
    </row>
    <row r="177" spans="6:8" x14ac:dyDescent="0.25">
      <c r="F177" s="92">
        <f t="shared" si="4"/>
        <v>0</v>
      </c>
      <c r="H177" s="20">
        <f t="shared" si="5"/>
        <v>0</v>
      </c>
    </row>
    <row r="178" spans="6:8" x14ac:dyDescent="0.25">
      <c r="F178" s="92">
        <f t="shared" si="4"/>
        <v>0</v>
      </c>
      <c r="H178" s="20">
        <f t="shared" si="5"/>
        <v>0</v>
      </c>
    </row>
    <row r="179" spans="6:8" x14ac:dyDescent="0.25">
      <c r="F179" s="92">
        <f t="shared" si="4"/>
        <v>0</v>
      </c>
      <c r="H179" s="20">
        <f t="shared" si="5"/>
        <v>0</v>
      </c>
    </row>
    <row r="180" spans="6:8" x14ac:dyDescent="0.25">
      <c r="F180" s="92">
        <f t="shared" si="4"/>
        <v>0</v>
      </c>
      <c r="H180" s="20">
        <f t="shared" si="5"/>
        <v>0</v>
      </c>
    </row>
    <row r="181" spans="6:8" x14ac:dyDescent="0.25">
      <c r="F181" s="92">
        <f t="shared" si="4"/>
        <v>0</v>
      </c>
      <c r="H181" s="20">
        <f t="shared" si="5"/>
        <v>0</v>
      </c>
    </row>
    <row r="182" spans="6:8" x14ac:dyDescent="0.25">
      <c r="F182" s="92">
        <f t="shared" si="4"/>
        <v>0</v>
      </c>
      <c r="H182" s="20">
        <f t="shared" si="5"/>
        <v>0</v>
      </c>
    </row>
    <row r="183" spans="6:8" x14ac:dyDescent="0.25">
      <c r="F183" s="92">
        <f t="shared" si="4"/>
        <v>0</v>
      </c>
      <c r="H183" s="20">
        <f t="shared" si="5"/>
        <v>0</v>
      </c>
    </row>
    <row r="184" spans="6:8" x14ac:dyDescent="0.25">
      <c r="F184" s="92">
        <f t="shared" si="4"/>
        <v>0</v>
      </c>
      <c r="H184" s="20">
        <f t="shared" si="5"/>
        <v>0</v>
      </c>
    </row>
    <row r="185" spans="6:8" x14ac:dyDescent="0.25">
      <c r="F185" s="92">
        <f t="shared" si="4"/>
        <v>0</v>
      </c>
      <c r="H185" s="20">
        <f t="shared" si="5"/>
        <v>0</v>
      </c>
    </row>
    <row r="186" spans="6:8" x14ac:dyDescent="0.25">
      <c r="F186" s="92">
        <f t="shared" si="4"/>
        <v>0</v>
      </c>
      <c r="H186" s="20">
        <f t="shared" si="5"/>
        <v>0</v>
      </c>
    </row>
    <row r="187" spans="6:8" x14ac:dyDescent="0.25">
      <c r="F187" s="92">
        <f t="shared" si="4"/>
        <v>0</v>
      </c>
      <c r="H187" s="20">
        <f t="shared" si="5"/>
        <v>0</v>
      </c>
    </row>
    <row r="188" spans="6:8" x14ac:dyDescent="0.25">
      <c r="F188" s="92">
        <f t="shared" si="4"/>
        <v>0</v>
      </c>
      <c r="H188" s="20">
        <f t="shared" si="5"/>
        <v>0</v>
      </c>
    </row>
    <row r="189" spans="6:8" x14ac:dyDescent="0.25">
      <c r="F189" s="92">
        <f t="shared" si="4"/>
        <v>0</v>
      </c>
      <c r="H189" s="20">
        <f t="shared" si="5"/>
        <v>0</v>
      </c>
    </row>
    <row r="190" spans="6:8" x14ac:dyDescent="0.25">
      <c r="F190" s="92">
        <f t="shared" si="4"/>
        <v>0</v>
      </c>
      <c r="H190" s="20">
        <f t="shared" si="5"/>
        <v>0</v>
      </c>
    </row>
    <row r="191" spans="6:8" x14ac:dyDescent="0.25">
      <c r="F191" s="92">
        <f t="shared" si="4"/>
        <v>0</v>
      </c>
      <c r="H191" s="20">
        <f t="shared" si="5"/>
        <v>0</v>
      </c>
    </row>
    <row r="192" spans="6:8" x14ac:dyDescent="0.25">
      <c r="F192" s="92">
        <f t="shared" si="4"/>
        <v>0</v>
      </c>
      <c r="H192" s="20">
        <f t="shared" si="5"/>
        <v>0</v>
      </c>
    </row>
    <row r="193" spans="6:8" x14ac:dyDescent="0.25">
      <c r="F193" s="92">
        <f t="shared" si="4"/>
        <v>0</v>
      </c>
      <c r="H193" s="20">
        <f t="shared" si="5"/>
        <v>0</v>
      </c>
    </row>
    <row r="194" spans="6:8" x14ac:dyDescent="0.25">
      <c r="F194" s="92">
        <f t="shared" si="4"/>
        <v>0</v>
      </c>
      <c r="H194" s="20">
        <f t="shared" si="5"/>
        <v>0</v>
      </c>
    </row>
    <row r="195" spans="6:8" x14ac:dyDescent="0.25">
      <c r="F195" s="92">
        <f t="shared" si="4"/>
        <v>0</v>
      </c>
      <c r="H195" s="20">
        <f t="shared" si="5"/>
        <v>0</v>
      </c>
    </row>
    <row r="196" spans="6:8" x14ac:dyDescent="0.25">
      <c r="F196" s="92">
        <f t="shared" si="4"/>
        <v>0</v>
      </c>
      <c r="H196" s="20">
        <f t="shared" si="5"/>
        <v>0</v>
      </c>
    </row>
    <row r="197" spans="6:8" x14ac:dyDescent="0.25">
      <c r="F197" s="92">
        <f t="shared" si="4"/>
        <v>0</v>
      </c>
      <c r="H197" s="20">
        <f t="shared" si="5"/>
        <v>0</v>
      </c>
    </row>
    <row r="198" spans="6:8" x14ac:dyDescent="0.25">
      <c r="F198" s="92">
        <f t="shared" si="4"/>
        <v>0</v>
      </c>
      <c r="H198" s="20">
        <f t="shared" si="5"/>
        <v>0</v>
      </c>
    </row>
    <row r="199" spans="6:8" x14ac:dyDescent="0.25">
      <c r="F199" s="92">
        <f t="shared" si="4"/>
        <v>0</v>
      </c>
      <c r="H199" s="20">
        <f t="shared" si="5"/>
        <v>0</v>
      </c>
    </row>
    <row r="200" spans="6:8" x14ac:dyDescent="0.25">
      <c r="F200" s="92">
        <f t="shared" si="4"/>
        <v>0</v>
      </c>
      <c r="H200" s="20">
        <f t="shared" si="5"/>
        <v>0</v>
      </c>
    </row>
    <row r="201" spans="6:8" x14ac:dyDescent="0.25">
      <c r="F201" s="92">
        <f t="shared" si="4"/>
        <v>0</v>
      </c>
      <c r="H201" s="20">
        <f t="shared" si="5"/>
        <v>0</v>
      </c>
    </row>
    <row r="202" spans="6:8" x14ac:dyDescent="0.25">
      <c r="F202" s="92">
        <f t="shared" si="4"/>
        <v>0</v>
      </c>
      <c r="H202" s="20">
        <f t="shared" si="5"/>
        <v>0</v>
      </c>
    </row>
    <row r="203" spans="6:8" x14ac:dyDescent="0.25">
      <c r="F203" s="92">
        <f t="shared" ref="F203:F266" si="6">SUM(C203:E203)</f>
        <v>0</v>
      </c>
      <c r="H203" s="20">
        <f t="shared" ref="H203:H266" si="7">SUM(F203:G203)</f>
        <v>0</v>
      </c>
    </row>
    <row r="204" spans="6:8" x14ac:dyDescent="0.25">
      <c r="F204" s="92">
        <f t="shared" si="6"/>
        <v>0</v>
      </c>
      <c r="H204" s="20">
        <f t="shared" si="7"/>
        <v>0</v>
      </c>
    </row>
    <row r="205" spans="6:8" x14ac:dyDescent="0.25">
      <c r="F205" s="92">
        <f t="shared" si="6"/>
        <v>0</v>
      </c>
      <c r="H205" s="20">
        <f t="shared" si="7"/>
        <v>0</v>
      </c>
    </row>
    <row r="206" spans="6:8" x14ac:dyDescent="0.25">
      <c r="F206" s="92">
        <f t="shared" si="6"/>
        <v>0</v>
      </c>
      <c r="H206" s="20">
        <f t="shared" si="7"/>
        <v>0</v>
      </c>
    </row>
    <row r="207" spans="6:8" x14ac:dyDescent="0.25">
      <c r="F207" s="92">
        <f t="shared" si="6"/>
        <v>0</v>
      </c>
      <c r="H207" s="20">
        <f t="shared" si="7"/>
        <v>0</v>
      </c>
    </row>
    <row r="208" spans="6:8" x14ac:dyDescent="0.25">
      <c r="F208" s="92">
        <f t="shared" si="6"/>
        <v>0</v>
      </c>
      <c r="H208" s="20">
        <f t="shared" si="7"/>
        <v>0</v>
      </c>
    </row>
    <row r="209" spans="6:8" x14ac:dyDescent="0.25">
      <c r="F209" s="92">
        <f t="shared" si="6"/>
        <v>0</v>
      </c>
      <c r="H209" s="20">
        <f t="shared" si="7"/>
        <v>0</v>
      </c>
    </row>
    <row r="210" spans="6:8" x14ac:dyDescent="0.25">
      <c r="F210" s="92">
        <f t="shared" si="6"/>
        <v>0</v>
      </c>
      <c r="H210" s="20">
        <f t="shared" si="7"/>
        <v>0</v>
      </c>
    </row>
    <row r="211" spans="6:8" x14ac:dyDescent="0.25">
      <c r="F211" s="92">
        <f t="shared" si="6"/>
        <v>0</v>
      </c>
      <c r="H211" s="20">
        <f t="shared" si="7"/>
        <v>0</v>
      </c>
    </row>
    <row r="212" spans="6:8" x14ac:dyDescent="0.25">
      <c r="F212" s="92">
        <f t="shared" si="6"/>
        <v>0</v>
      </c>
      <c r="H212" s="20">
        <f t="shared" si="7"/>
        <v>0</v>
      </c>
    </row>
    <row r="213" spans="6:8" x14ac:dyDescent="0.25">
      <c r="F213" s="92">
        <f t="shared" si="6"/>
        <v>0</v>
      </c>
      <c r="H213" s="20">
        <f t="shared" si="7"/>
        <v>0</v>
      </c>
    </row>
    <row r="214" spans="6:8" x14ac:dyDescent="0.25">
      <c r="F214" s="92">
        <f t="shared" si="6"/>
        <v>0</v>
      </c>
      <c r="H214" s="20">
        <f t="shared" si="7"/>
        <v>0</v>
      </c>
    </row>
    <row r="215" spans="6:8" x14ac:dyDescent="0.25">
      <c r="F215" s="92">
        <f t="shared" si="6"/>
        <v>0</v>
      </c>
      <c r="H215" s="20">
        <f t="shared" si="7"/>
        <v>0</v>
      </c>
    </row>
    <row r="216" spans="6:8" x14ac:dyDescent="0.25">
      <c r="F216" s="92">
        <f t="shared" si="6"/>
        <v>0</v>
      </c>
      <c r="H216" s="20">
        <f t="shared" si="7"/>
        <v>0</v>
      </c>
    </row>
    <row r="217" spans="6:8" x14ac:dyDescent="0.25">
      <c r="F217" s="92">
        <f t="shared" si="6"/>
        <v>0</v>
      </c>
      <c r="H217" s="20">
        <f t="shared" si="7"/>
        <v>0</v>
      </c>
    </row>
    <row r="218" spans="6:8" x14ac:dyDescent="0.25">
      <c r="F218" s="92">
        <f t="shared" si="6"/>
        <v>0</v>
      </c>
      <c r="H218" s="20">
        <f t="shared" si="7"/>
        <v>0</v>
      </c>
    </row>
    <row r="219" spans="6:8" x14ac:dyDescent="0.25">
      <c r="F219" s="92">
        <f t="shared" si="6"/>
        <v>0</v>
      </c>
      <c r="H219" s="20">
        <f t="shared" si="7"/>
        <v>0</v>
      </c>
    </row>
    <row r="220" spans="6:8" x14ac:dyDescent="0.25">
      <c r="F220" s="92">
        <f t="shared" si="6"/>
        <v>0</v>
      </c>
      <c r="H220" s="20">
        <f t="shared" si="7"/>
        <v>0</v>
      </c>
    </row>
    <row r="221" spans="6:8" x14ac:dyDescent="0.25">
      <c r="F221" s="92">
        <f t="shared" si="6"/>
        <v>0</v>
      </c>
      <c r="H221" s="20">
        <f t="shared" si="7"/>
        <v>0</v>
      </c>
    </row>
    <row r="222" spans="6:8" x14ac:dyDescent="0.25">
      <c r="F222" s="92">
        <f t="shared" si="6"/>
        <v>0</v>
      </c>
      <c r="H222" s="20">
        <f t="shared" si="7"/>
        <v>0</v>
      </c>
    </row>
    <row r="223" spans="6:8" x14ac:dyDescent="0.25">
      <c r="F223" s="92">
        <f t="shared" si="6"/>
        <v>0</v>
      </c>
      <c r="H223" s="20">
        <f t="shared" si="7"/>
        <v>0</v>
      </c>
    </row>
    <row r="224" spans="6:8" x14ac:dyDescent="0.25">
      <c r="F224" s="92">
        <f t="shared" si="6"/>
        <v>0</v>
      </c>
      <c r="H224" s="20">
        <f t="shared" si="7"/>
        <v>0</v>
      </c>
    </row>
    <row r="225" spans="6:8" x14ac:dyDescent="0.25">
      <c r="F225" s="92">
        <f t="shared" si="6"/>
        <v>0</v>
      </c>
      <c r="H225" s="20">
        <f t="shared" si="7"/>
        <v>0</v>
      </c>
    </row>
    <row r="226" spans="6:8" x14ac:dyDescent="0.25">
      <c r="F226" s="92">
        <f t="shared" si="6"/>
        <v>0</v>
      </c>
      <c r="H226" s="20">
        <f t="shared" si="7"/>
        <v>0</v>
      </c>
    </row>
    <row r="227" spans="6:8" x14ac:dyDescent="0.25">
      <c r="F227" s="92">
        <f t="shared" si="6"/>
        <v>0</v>
      </c>
      <c r="H227" s="20">
        <f t="shared" si="7"/>
        <v>0</v>
      </c>
    </row>
    <row r="228" spans="6:8" x14ac:dyDescent="0.25">
      <c r="F228" s="92">
        <f t="shared" si="6"/>
        <v>0</v>
      </c>
      <c r="H228" s="20">
        <f t="shared" si="7"/>
        <v>0</v>
      </c>
    </row>
    <row r="229" spans="6:8" x14ac:dyDescent="0.25">
      <c r="F229" s="92">
        <f t="shared" si="6"/>
        <v>0</v>
      </c>
      <c r="H229" s="20">
        <f t="shared" si="7"/>
        <v>0</v>
      </c>
    </row>
    <row r="230" spans="6:8" x14ac:dyDescent="0.25">
      <c r="F230" s="92">
        <f t="shared" si="6"/>
        <v>0</v>
      </c>
      <c r="H230" s="20">
        <f t="shared" si="7"/>
        <v>0</v>
      </c>
    </row>
    <row r="231" spans="6:8" x14ac:dyDescent="0.25">
      <c r="F231" s="92">
        <f t="shared" si="6"/>
        <v>0</v>
      </c>
      <c r="H231" s="20">
        <f t="shared" si="7"/>
        <v>0</v>
      </c>
    </row>
    <row r="232" spans="6:8" x14ac:dyDescent="0.25">
      <c r="F232" s="92">
        <f t="shared" si="6"/>
        <v>0</v>
      </c>
      <c r="H232" s="20">
        <f t="shared" si="7"/>
        <v>0</v>
      </c>
    </row>
    <row r="233" spans="6:8" x14ac:dyDescent="0.25">
      <c r="F233" s="92">
        <f t="shared" si="6"/>
        <v>0</v>
      </c>
      <c r="H233" s="20">
        <f t="shared" si="7"/>
        <v>0</v>
      </c>
    </row>
    <row r="234" spans="6:8" x14ac:dyDescent="0.25">
      <c r="F234" s="92">
        <f t="shared" si="6"/>
        <v>0</v>
      </c>
      <c r="H234" s="20">
        <f t="shared" si="7"/>
        <v>0</v>
      </c>
    </row>
    <row r="235" spans="6:8" x14ac:dyDescent="0.25">
      <c r="F235" s="92">
        <f t="shared" si="6"/>
        <v>0</v>
      </c>
      <c r="H235" s="20">
        <f t="shared" si="7"/>
        <v>0</v>
      </c>
    </row>
    <row r="236" spans="6:8" x14ac:dyDescent="0.25">
      <c r="F236" s="92">
        <f t="shared" si="6"/>
        <v>0</v>
      </c>
      <c r="H236" s="20">
        <f t="shared" si="7"/>
        <v>0</v>
      </c>
    </row>
    <row r="237" spans="6:8" x14ac:dyDescent="0.25">
      <c r="F237" s="92">
        <f t="shared" si="6"/>
        <v>0</v>
      </c>
      <c r="H237" s="20">
        <f t="shared" si="7"/>
        <v>0</v>
      </c>
    </row>
    <row r="238" spans="6:8" x14ac:dyDescent="0.25">
      <c r="F238" s="92">
        <f t="shared" si="6"/>
        <v>0</v>
      </c>
      <c r="H238" s="20">
        <f t="shared" si="7"/>
        <v>0</v>
      </c>
    </row>
    <row r="239" spans="6:8" x14ac:dyDescent="0.25">
      <c r="F239" s="92">
        <f t="shared" si="6"/>
        <v>0</v>
      </c>
      <c r="H239" s="20">
        <f t="shared" si="7"/>
        <v>0</v>
      </c>
    </row>
    <row r="240" spans="6:8" x14ac:dyDescent="0.25">
      <c r="F240" s="92">
        <f t="shared" si="6"/>
        <v>0</v>
      </c>
      <c r="H240" s="20">
        <f t="shared" si="7"/>
        <v>0</v>
      </c>
    </row>
    <row r="241" spans="6:8" x14ac:dyDescent="0.25">
      <c r="F241" s="92">
        <f t="shared" si="6"/>
        <v>0</v>
      </c>
      <c r="H241" s="20">
        <f t="shared" si="7"/>
        <v>0</v>
      </c>
    </row>
    <row r="242" spans="6:8" x14ac:dyDescent="0.25">
      <c r="F242" s="92">
        <f t="shared" si="6"/>
        <v>0</v>
      </c>
      <c r="H242" s="20">
        <f t="shared" si="7"/>
        <v>0</v>
      </c>
    </row>
    <row r="243" spans="6:8" x14ac:dyDescent="0.25">
      <c r="F243" s="92">
        <f t="shared" si="6"/>
        <v>0</v>
      </c>
      <c r="H243" s="20">
        <f t="shared" si="7"/>
        <v>0</v>
      </c>
    </row>
    <row r="244" spans="6:8" x14ac:dyDescent="0.25">
      <c r="F244" s="92">
        <f t="shared" si="6"/>
        <v>0</v>
      </c>
      <c r="H244" s="20">
        <f t="shared" si="7"/>
        <v>0</v>
      </c>
    </row>
    <row r="245" spans="6:8" x14ac:dyDescent="0.25">
      <c r="F245" s="92">
        <f t="shared" si="6"/>
        <v>0</v>
      </c>
      <c r="H245" s="20">
        <f t="shared" si="7"/>
        <v>0</v>
      </c>
    </row>
    <row r="246" spans="6:8" x14ac:dyDescent="0.25">
      <c r="F246" s="92">
        <f t="shared" si="6"/>
        <v>0</v>
      </c>
      <c r="H246" s="20">
        <f t="shared" si="7"/>
        <v>0</v>
      </c>
    </row>
    <row r="247" spans="6:8" x14ac:dyDescent="0.25">
      <c r="F247" s="92">
        <f t="shared" si="6"/>
        <v>0</v>
      </c>
      <c r="H247" s="20">
        <f t="shared" si="7"/>
        <v>0</v>
      </c>
    </row>
    <row r="248" spans="6:8" x14ac:dyDescent="0.25">
      <c r="F248" s="92">
        <f t="shared" si="6"/>
        <v>0</v>
      </c>
      <c r="H248" s="20">
        <f t="shared" si="7"/>
        <v>0</v>
      </c>
    </row>
    <row r="249" spans="6:8" x14ac:dyDescent="0.25">
      <c r="F249" s="92">
        <f t="shared" si="6"/>
        <v>0</v>
      </c>
      <c r="H249" s="20">
        <f t="shared" si="7"/>
        <v>0</v>
      </c>
    </row>
    <row r="250" spans="6:8" x14ac:dyDescent="0.25">
      <c r="F250" s="92">
        <f t="shared" si="6"/>
        <v>0</v>
      </c>
      <c r="H250" s="20">
        <f t="shared" si="7"/>
        <v>0</v>
      </c>
    </row>
    <row r="251" spans="6:8" x14ac:dyDescent="0.25">
      <c r="F251" s="92">
        <f t="shared" si="6"/>
        <v>0</v>
      </c>
      <c r="H251" s="20">
        <f t="shared" si="7"/>
        <v>0</v>
      </c>
    </row>
    <row r="252" spans="6:8" x14ac:dyDescent="0.25">
      <c r="F252" s="92">
        <f t="shared" si="6"/>
        <v>0</v>
      </c>
      <c r="H252" s="20">
        <f t="shared" si="7"/>
        <v>0</v>
      </c>
    </row>
    <row r="253" spans="6:8" x14ac:dyDescent="0.25">
      <c r="F253" s="92">
        <f t="shared" si="6"/>
        <v>0</v>
      </c>
      <c r="H253" s="20">
        <f t="shared" si="7"/>
        <v>0</v>
      </c>
    </row>
    <row r="254" spans="6:8" x14ac:dyDescent="0.25">
      <c r="F254" s="92">
        <f t="shared" si="6"/>
        <v>0</v>
      </c>
      <c r="H254" s="20">
        <f t="shared" si="7"/>
        <v>0</v>
      </c>
    </row>
    <row r="255" spans="6:8" x14ac:dyDescent="0.25">
      <c r="F255" s="92">
        <f t="shared" si="6"/>
        <v>0</v>
      </c>
      <c r="H255" s="20">
        <f t="shared" si="7"/>
        <v>0</v>
      </c>
    </row>
    <row r="256" spans="6:8" x14ac:dyDescent="0.25">
      <c r="F256" s="92">
        <f t="shared" si="6"/>
        <v>0</v>
      </c>
      <c r="H256" s="20">
        <f t="shared" si="7"/>
        <v>0</v>
      </c>
    </row>
    <row r="257" spans="6:8" x14ac:dyDescent="0.25">
      <c r="F257" s="92">
        <f t="shared" si="6"/>
        <v>0</v>
      </c>
      <c r="H257" s="20">
        <f t="shared" si="7"/>
        <v>0</v>
      </c>
    </row>
    <row r="258" spans="6:8" x14ac:dyDescent="0.25">
      <c r="F258" s="92">
        <f t="shared" si="6"/>
        <v>0</v>
      </c>
      <c r="H258" s="20">
        <f t="shared" si="7"/>
        <v>0</v>
      </c>
    </row>
    <row r="259" spans="6:8" x14ac:dyDescent="0.25">
      <c r="F259" s="92">
        <f t="shared" si="6"/>
        <v>0</v>
      </c>
      <c r="H259" s="20">
        <f t="shared" si="7"/>
        <v>0</v>
      </c>
    </row>
    <row r="260" spans="6:8" x14ac:dyDescent="0.25">
      <c r="F260" s="92">
        <f t="shared" si="6"/>
        <v>0</v>
      </c>
      <c r="H260" s="20">
        <f t="shared" si="7"/>
        <v>0</v>
      </c>
    </row>
    <row r="261" spans="6:8" x14ac:dyDescent="0.25">
      <c r="F261" s="92">
        <f t="shared" si="6"/>
        <v>0</v>
      </c>
      <c r="H261" s="20">
        <f t="shared" si="7"/>
        <v>0</v>
      </c>
    </row>
    <row r="262" spans="6:8" x14ac:dyDescent="0.25">
      <c r="F262" s="92">
        <f t="shared" si="6"/>
        <v>0</v>
      </c>
      <c r="H262" s="20">
        <f t="shared" si="7"/>
        <v>0</v>
      </c>
    </row>
    <row r="263" spans="6:8" x14ac:dyDescent="0.25">
      <c r="F263" s="92">
        <f t="shared" si="6"/>
        <v>0</v>
      </c>
      <c r="H263" s="20">
        <f t="shared" si="7"/>
        <v>0</v>
      </c>
    </row>
    <row r="264" spans="6:8" x14ac:dyDescent="0.25">
      <c r="F264" s="92">
        <f t="shared" si="6"/>
        <v>0</v>
      </c>
      <c r="H264" s="20">
        <f t="shared" si="7"/>
        <v>0</v>
      </c>
    </row>
    <row r="265" spans="6:8" x14ac:dyDescent="0.25">
      <c r="F265" s="92">
        <f t="shared" si="6"/>
        <v>0</v>
      </c>
      <c r="H265" s="20">
        <f t="shared" si="7"/>
        <v>0</v>
      </c>
    </row>
    <row r="266" spans="6:8" x14ac:dyDescent="0.25">
      <c r="F266" s="92">
        <f t="shared" si="6"/>
        <v>0</v>
      </c>
      <c r="H266" s="20">
        <f t="shared" si="7"/>
        <v>0</v>
      </c>
    </row>
    <row r="267" spans="6:8" x14ac:dyDescent="0.25">
      <c r="F267" s="92">
        <f t="shared" ref="F267:F330" si="8">SUM(C267:E267)</f>
        <v>0</v>
      </c>
      <c r="H267" s="20">
        <f t="shared" ref="H267:H330" si="9">SUM(F267:G267)</f>
        <v>0</v>
      </c>
    </row>
    <row r="268" spans="6:8" x14ac:dyDescent="0.25">
      <c r="F268" s="92">
        <f t="shared" si="8"/>
        <v>0</v>
      </c>
      <c r="H268" s="20">
        <f t="shared" si="9"/>
        <v>0</v>
      </c>
    </row>
    <row r="269" spans="6:8" x14ac:dyDescent="0.25">
      <c r="F269" s="92">
        <f t="shared" si="8"/>
        <v>0</v>
      </c>
      <c r="H269" s="20">
        <f t="shared" si="9"/>
        <v>0</v>
      </c>
    </row>
    <row r="270" spans="6:8" x14ac:dyDescent="0.25">
      <c r="F270" s="92">
        <f t="shared" si="8"/>
        <v>0</v>
      </c>
      <c r="H270" s="20">
        <f t="shared" si="9"/>
        <v>0</v>
      </c>
    </row>
    <row r="271" spans="6:8" x14ac:dyDescent="0.25">
      <c r="F271" s="92">
        <f t="shared" si="8"/>
        <v>0</v>
      </c>
      <c r="H271" s="20">
        <f t="shared" si="9"/>
        <v>0</v>
      </c>
    </row>
    <row r="272" spans="6:8" x14ac:dyDescent="0.25">
      <c r="F272" s="92">
        <f t="shared" si="8"/>
        <v>0</v>
      </c>
      <c r="H272" s="20">
        <f t="shared" si="9"/>
        <v>0</v>
      </c>
    </row>
    <row r="273" spans="6:8" x14ac:dyDescent="0.25">
      <c r="F273" s="92">
        <f t="shared" si="8"/>
        <v>0</v>
      </c>
      <c r="H273" s="20">
        <f t="shared" si="9"/>
        <v>0</v>
      </c>
    </row>
    <row r="274" spans="6:8" x14ac:dyDescent="0.25">
      <c r="F274" s="92">
        <f t="shared" si="8"/>
        <v>0</v>
      </c>
      <c r="H274" s="20">
        <f t="shared" si="9"/>
        <v>0</v>
      </c>
    </row>
    <row r="275" spans="6:8" x14ac:dyDescent="0.25">
      <c r="F275" s="92">
        <f t="shared" si="8"/>
        <v>0</v>
      </c>
      <c r="H275" s="20">
        <f t="shared" si="9"/>
        <v>0</v>
      </c>
    </row>
    <row r="276" spans="6:8" x14ac:dyDescent="0.25">
      <c r="F276" s="92">
        <f t="shared" si="8"/>
        <v>0</v>
      </c>
      <c r="H276" s="20">
        <f t="shared" si="9"/>
        <v>0</v>
      </c>
    </row>
    <row r="277" spans="6:8" x14ac:dyDescent="0.25">
      <c r="F277" s="92">
        <f t="shared" si="8"/>
        <v>0</v>
      </c>
      <c r="H277" s="20">
        <f t="shared" si="9"/>
        <v>0</v>
      </c>
    </row>
    <row r="278" spans="6:8" x14ac:dyDescent="0.25">
      <c r="F278" s="92">
        <f t="shared" si="8"/>
        <v>0</v>
      </c>
      <c r="H278" s="20">
        <f t="shared" si="9"/>
        <v>0</v>
      </c>
    </row>
    <row r="279" spans="6:8" x14ac:dyDescent="0.25">
      <c r="F279" s="92">
        <f t="shared" si="8"/>
        <v>0</v>
      </c>
      <c r="H279" s="20">
        <f t="shared" si="9"/>
        <v>0</v>
      </c>
    </row>
    <row r="280" spans="6:8" x14ac:dyDescent="0.25">
      <c r="F280" s="92">
        <f t="shared" si="8"/>
        <v>0</v>
      </c>
      <c r="H280" s="20">
        <f t="shared" si="9"/>
        <v>0</v>
      </c>
    </row>
    <row r="281" spans="6:8" x14ac:dyDescent="0.25">
      <c r="F281" s="92">
        <f t="shared" si="8"/>
        <v>0</v>
      </c>
      <c r="H281" s="20">
        <f t="shared" si="9"/>
        <v>0</v>
      </c>
    </row>
    <row r="282" spans="6:8" x14ac:dyDescent="0.25">
      <c r="F282" s="92">
        <f t="shared" si="8"/>
        <v>0</v>
      </c>
      <c r="H282" s="20">
        <f t="shared" si="9"/>
        <v>0</v>
      </c>
    </row>
    <row r="283" spans="6:8" x14ac:dyDescent="0.25">
      <c r="F283" s="92">
        <f t="shared" si="8"/>
        <v>0</v>
      </c>
      <c r="H283" s="20">
        <f t="shared" si="9"/>
        <v>0</v>
      </c>
    </row>
    <row r="284" spans="6:8" x14ac:dyDescent="0.25">
      <c r="F284" s="92">
        <f t="shared" si="8"/>
        <v>0</v>
      </c>
      <c r="H284" s="20">
        <f t="shared" si="9"/>
        <v>0</v>
      </c>
    </row>
    <row r="285" spans="6:8" x14ac:dyDescent="0.25">
      <c r="F285" s="92">
        <f t="shared" si="8"/>
        <v>0</v>
      </c>
      <c r="H285" s="20">
        <f t="shared" si="9"/>
        <v>0</v>
      </c>
    </row>
    <row r="286" spans="6:8" x14ac:dyDescent="0.25">
      <c r="F286" s="92">
        <f t="shared" si="8"/>
        <v>0</v>
      </c>
      <c r="H286" s="20">
        <f t="shared" si="9"/>
        <v>0</v>
      </c>
    </row>
    <row r="287" spans="6:8" x14ac:dyDescent="0.25">
      <c r="F287" s="92">
        <f t="shared" si="8"/>
        <v>0</v>
      </c>
      <c r="H287" s="20">
        <f t="shared" si="9"/>
        <v>0</v>
      </c>
    </row>
    <row r="288" spans="6:8" x14ac:dyDescent="0.25">
      <c r="F288" s="92">
        <f t="shared" si="8"/>
        <v>0</v>
      </c>
      <c r="H288" s="20">
        <f t="shared" si="9"/>
        <v>0</v>
      </c>
    </row>
    <row r="289" spans="6:8" x14ac:dyDescent="0.25">
      <c r="F289" s="92">
        <f t="shared" si="8"/>
        <v>0</v>
      </c>
      <c r="H289" s="20">
        <f t="shared" si="9"/>
        <v>0</v>
      </c>
    </row>
    <row r="290" spans="6:8" x14ac:dyDescent="0.25">
      <c r="F290" s="92">
        <f t="shared" si="8"/>
        <v>0</v>
      </c>
      <c r="H290" s="20">
        <f t="shared" si="9"/>
        <v>0</v>
      </c>
    </row>
    <row r="291" spans="6:8" x14ac:dyDescent="0.25">
      <c r="F291" s="92">
        <f t="shared" si="8"/>
        <v>0</v>
      </c>
      <c r="H291" s="20">
        <f t="shared" si="9"/>
        <v>0</v>
      </c>
    </row>
    <row r="292" spans="6:8" x14ac:dyDescent="0.25">
      <c r="F292" s="92">
        <f t="shared" si="8"/>
        <v>0</v>
      </c>
      <c r="H292" s="20">
        <f t="shared" si="9"/>
        <v>0</v>
      </c>
    </row>
    <row r="293" spans="6:8" x14ac:dyDescent="0.25">
      <c r="F293" s="92">
        <f t="shared" si="8"/>
        <v>0</v>
      </c>
      <c r="H293" s="20">
        <f t="shared" si="9"/>
        <v>0</v>
      </c>
    </row>
    <row r="294" spans="6:8" x14ac:dyDescent="0.25">
      <c r="F294" s="92">
        <f t="shared" si="8"/>
        <v>0</v>
      </c>
      <c r="H294" s="20">
        <f t="shared" si="9"/>
        <v>0</v>
      </c>
    </row>
    <row r="295" spans="6:8" x14ac:dyDescent="0.25">
      <c r="F295" s="92">
        <f t="shared" si="8"/>
        <v>0</v>
      </c>
      <c r="H295" s="20">
        <f t="shared" si="9"/>
        <v>0</v>
      </c>
    </row>
    <row r="296" spans="6:8" x14ac:dyDescent="0.25">
      <c r="F296" s="92">
        <f t="shared" si="8"/>
        <v>0</v>
      </c>
      <c r="H296" s="20">
        <f t="shared" si="9"/>
        <v>0</v>
      </c>
    </row>
    <row r="297" spans="6:8" x14ac:dyDescent="0.25">
      <c r="F297" s="92">
        <f t="shared" si="8"/>
        <v>0</v>
      </c>
      <c r="H297" s="20">
        <f t="shared" si="9"/>
        <v>0</v>
      </c>
    </row>
    <row r="298" spans="6:8" x14ac:dyDescent="0.25">
      <c r="F298" s="92">
        <f t="shared" si="8"/>
        <v>0</v>
      </c>
      <c r="H298" s="20">
        <f t="shared" si="9"/>
        <v>0</v>
      </c>
    </row>
    <row r="299" spans="6:8" x14ac:dyDescent="0.25">
      <c r="F299" s="92">
        <f t="shared" si="8"/>
        <v>0</v>
      </c>
      <c r="H299" s="20">
        <f t="shared" si="9"/>
        <v>0</v>
      </c>
    </row>
    <row r="300" spans="6:8" x14ac:dyDescent="0.25">
      <c r="F300" s="92">
        <f t="shared" si="8"/>
        <v>0</v>
      </c>
      <c r="H300" s="20">
        <f t="shared" si="9"/>
        <v>0</v>
      </c>
    </row>
    <row r="301" spans="6:8" x14ac:dyDescent="0.25">
      <c r="F301" s="92">
        <f t="shared" si="8"/>
        <v>0</v>
      </c>
      <c r="H301" s="20">
        <f t="shared" si="9"/>
        <v>0</v>
      </c>
    </row>
    <row r="302" spans="6:8" x14ac:dyDescent="0.25">
      <c r="F302" s="92">
        <f t="shared" si="8"/>
        <v>0</v>
      </c>
      <c r="H302" s="20">
        <f t="shared" si="9"/>
        <v>0</v>
      </c>
    </row>
    <row r="303" spans="6:8" x14ac:dyDescent="0.25">
      <c r="F303" s="92">
        <f t="shared" si="8"/>
        <v>0</v>
      </c>
      <c r="H303" s="20">
        <f t="shared" si="9"/>
        <v>0</v>
      </c>
    </row>
    <row r="304" spans="6:8" x14ac:dyDescent="0.25">
      <c r="F304" s="92">
        <f t="shared" si="8"/>
        <v>0</v>
      </c>
      <c r="H304" s="20">
        <f t="shared" si="9"/>
        <v>0</v>
      </c>
    </row>
    <row r="305" spans="6:8" x14ac:dyDescent="0.25">
      <c r="F305" s="92">
        <f t="shared" si="8"/>
        <v>0</v>
      </c>
      <c r="H305" s="20">
        <f t="shared" si="9"/>
        <v>0</v>
      </c>
    </row>
    <row r="306" spans="6:8" x14ac:dyDescent="0.25">
      <c r="F306" s="92">
        <f t="shared" si="8"/>
        <v>0</v>
      </c>
      <c r="H306" s="20">
        <f t="shared" si="9"/>
        <v>0</v>
      </c>
    </row>
    <row r="307" spans="6:8" x14ac:dyDescent="0.25">
      <c r="F307" s="92">
        <f t="shared" si="8"/>
        <v>0</v>
      </c>
      <c r="H307" s="20">
        <f t="shared" si="9"/>
        <v>0</v>
      </c>
    </row>
    <row r="308" spans="6:8" x14ac:dyDescent="0.25">
      <c r="F308" s="92">
        <f t="shared" si="8"/>
        <v>0</v>
      </c>
      <c r="H308" s="20">
        <f t="shared" si="9"/>
        <v>0</v>
      </c>
    </row>
    <row r="309" spans="6:8" x14ac:dyDescent="0.25">
      <c r="F309" s="92">
        <f t="shared" si="8"/>
        <v>0</v>
      </c>
      <c r="H309" s="20">
        <f t="shared" si="9"/>
        <v>0</v>
      </c>
    </row>
    <row r="310" spans="6:8" x14ac:dyDescent="0.25">
      <c r="F310" s="92">
        <f t="shared" si="8"/>
        <v>0</v>
      </c>
      <c r="H310" s="20">
        <f t="shared" si="9"/>
        <v>0</v>
      </c>
    </row>
    <row r="311" spans="6:8" x14ac:dyDescent="0.25">
      <c r="F311" s="92">
        <f t="shared" si="8"/>
        <v>0</v>
      </c>
      <c r="H311" s="20">
        <f t="shared" si="9"/>
        <v>0</v>
      </c>
    </row>
    <row r="312" spans="6:8" x14ac:dyDescent="0.25">
      <c r="F312" s="92">
        <f t="shared" si="8"/>
        <v>0</v>
      </c>
      <c r="H312" s="20">
        <f t="shared" si="9"/>
        <v>0</v>
      </c>
    </row>
    <row r="313" spans="6:8" x14ac:dyDescent="0.25">
      <c r="F313" s="92">
        <f t="shared" si="8"/>
        <v>0</v>
      </c>
      <c r="H313" s="20">
        <f t="shared" si="9"/>
        <v>0</v>
      </c>
    </row>
    <row r="314" spans="6:8" x14ac:dyDescent="0.25">
      <c r="F314" s="92">
        <f t="shared" si="8"/>
        <v>0</v>
      </c>
      <c r="H314" s="20">
        <f t="shared" si="9"/>
        <v>0</v>
      </c>
    </row>
    <row r="315" spans="6:8" x14ac:dyDescent="0.25">
      <c r="F315" s="92">
        <f t="shared" si="8"/>
        <v>0</v>
      </c>
      <c r="H315" s="20">
        <f t="shared" si="9"/>
        <v>0</v>
      </c>
    </row>
    <row r="316" spans="6:8" x14ac:dyDescent="0.25">
      <c r="F316" s="92">
        <f t="shared" si="8"/>
        <v>0</v>
      </c>
      <c r="H316" s="20">
        <f t="shared" si="9"/>
        <v>0</v>
      </c>
    </row>
    <row r="317" spans="6:8" x14ac:dyDescent="0.25">
      <c r="F317" s="92">
        <f t="shared" si="8"/>
        <v>0</v>
      </c>
      <c r="H317" s="20">
        <f t="shared" si="9"/>
        <v>0</v>
      </c>
    </row>
    <row r="318" spans="6:8" x14ac:dyDescent="0.25">
      <c r="F318" s="92">
        <f t="shared" si="8"/>
        <v>0</v>
      </c>
      <c r="H318" s="20">
        <f t="shared" si="9"/>
        <v>0</v>
      </c>
    </row>
    <row r="319" spans="6:8" x14ac:dyDescent="0.25">
      <c r="F319" s="92">
        <f t="shared" si="8"/>
        <v>0</v>
      </c>
      <c r="H319" s="20">
        <f t="shared" si="9"/>
        <v>0</v>
      </c>
    </row>
    <row r="320" spans="6:8" x14ac:dyDescent="0.25">
      <c r="F320" s="92">
        <f t="shared" si="8"/>
        <v>0</v>
      </c>
      <c r="H320" s="20">
        <f t="shared" si="9"/>
        <v>0</v>
      </c>
    </row>
    <row r="321" spans="6:8" x14ac:dyDescent="0.25">
      <c r="F321" s="92">
        <f t="shared" si="8"/>
        <v>0</v>
      </c>
      <c r="H321" s="20">
        <f t="shared" si="9"/>
        <v>0</v>
      </c>
    </row>
    <row r="322" spans="6:8" x14ac:dyDescent="0.25">
      <c r="F322" s="92">
        <f t="shared" si="8"/>
        <v>0</v>
      </c>
      <c r="H322" s="20">
        <f t="shared" si="9"/>
        <v>0</v>
      </c>
    </row>
    <row r="323" spans="6:8" x14ac:dyDescent="0.25">
      <c r="F323" s="92">
        <f t="shared" si="8"/>
        <v>0</v>
      </c>
      <c r="H323" s="20">
        <f t="shared" si="9"/>
        <v>0</v>
      </c>
    </row>
    <row r="324" spans="6:8" x14ac:dyDescent="0.25">
      <c r="F324" s="92">
        <f t="shared" si="8"/>
        <v>0</v>
      </c>
      <c r="H324" s="20">
        <f t="shared" si="9"/>
        <v>0</v>
      </c>
    </row>
    <row r="325" spans="6:8" x14ac:dyDescent="0.25">
      <c r="F325" s="92">
        <f t="shared" si="8"/>
        <v>0</v>
      </c>
      <c r="H325" s="20">
        <f t="shared" si="9"/>
        <v>0</v>
      </c>
    </row>
    <row r="326" spans="6:8" x14ac:dyDescent="0.25">
      <c r="F326" s="92">
        <f t="shared" si="8"/>
        <v>0</v>
      </c>
      <c r="H326" s="20">
        <f t="shared" si="9"/>
        <v>0</v>
      </c>
    </row>
    <row r="327" spans="6:8" x14ac:dyDescent="0.25">
      <c r="F327" s="92">
        <f t="shared" si="8"/>
        <v>0</v>
      </c>
      <c r="H327" s="20">
        <f t="shared" si="9"/>
        <v>0</v>
      </c>
    </row>
    <row r="328" spans="6:8" x14ac:dyDescent="0.25">
      <c r="F328" s="92">
        <f t="shared" si="8"/>
        <v>0</v>
      </c>
      <c r="H328" s="20">
        <f t="shared" si="9"/>
        <v>0</v>
      </c>
    </row>
    <row r="329" spans="6:8" x14ac:dyDescent="0.25">
      <c r="F329" s="92">
        <f t="shared" si="8"/>
        <v>0</v>
      </c>
      <c r="H329" s="20">
        <f t="shared" si="9"/>
        <v>0</v>
      </c>
    </row>
    <row r="330" spans="6:8" x14ac:dyDescent="0.25">
      <c r="F330" s="92">
        <f t="shared" si="8"/>
        <v>0</v>
      </c>
      <c r="H330" s="20">
        <f t="shared" si="9"/>
        <v>0</v>
      </c>
    </row>
    <row r="331" spans="6:8" x14ac:dyDescent="0.25">
      <c r="F331" s="92">
        <f t="shared" ref="F331:F394" si="10">SUM(C331:E331)</f>
        <v>0</v>
      </c>
      <c r="H331" s="20">
        <f t="shared" ref="H331:H394" si="11">SUM(F331:G331)</f>
        <v>0</v>
      </c>
    </row>
    <row r="332" spans="6:8" x14ac:dyDescent="0.25">
      <c r="F332" s="92">
        <f t="shared" si="10"/>
        <v>0</v>
      </c>
      <c r="H332" s="20">
        <f t="shared" si="11"/>
        <v>0</v>
      </c>
    </row>
    <row r="333" spans="6:8" x14ac:dyDescent="0.25">
      <c r="F333" s="92">
        <f t="shared" si="10"/>
        <v>0</v>
      </c>
      <c r="H333" s="20">
        <f t="shared" si="11"/>
        <v>0</v>
      </c>
    </row>
    <row r="334" spans="6:8" x14ac:dyDescent="0.25">
      <c r="F334" s="92">
        <f t="shared" si="10"/>
        <v>0</v>
      </c>
      <c r="H334" s="20">
        <f t="shared" si="11"/>
        <v>0</v>
      </c>
    </row>
    <row r="335" spans="6:8" x14ac:dyDescent="0.25">
      <c r="F335" s="92">
        <f t="shared" si="10"/>
        <v>0</v>
      </c>
      <c r="H335" s="20">
        <f t="shared" si="11"/>
        <v>0</v>
      </c>
    </row>
    <row r="336" spans="6:8" x14ac:dyDescent="0.25">
      <c r="F336" s="92">
        <f t="shared" si="10"/>
        <v>0</v>
      </c>
      <c r="H336" s="20">
        <f t="shared" si="11"/>
        <v>0</v>
      </c>
    </row>
    <row r="337" spans="6:8" x14ac:dyDescent="0.25">
      <c r="F337" s="92">
        <f t="shared" si="10"/>
        <v>0</v>
      </c>
      <c r="H337" s="20">
        <f t="shared" si="11"/>
        <v>0</v>
      </c>
    </row>
    <row r="338" spans="6:8" x14ac:dyDescent="0.25">
      <c r="F338" s="92">
        <f t="shared" si="10"/>
        <v>0</v>
      </c>
      <c r="H338" s="20">
        <f t="shared" si="11"/>
        <v>0</v>
      </c>
    </row>
    <row r="339" spans="6:8" x14ac:dyDescent="0.25">
      <c r="F339" s="92">
        <f t="shared" si="10"/>
        <v>0</v>
      </c>
      <c r="H339" s="20">
        <f t="shared" si="11"/>
        <v>0</v>
      </c>
    </row>
    <row r="340" spans="6:8" x14ac:dyDescent="0.25">
      <c r="F340" s="92">
        <f t="shared" si="10"/>
        <v>0</v>
      </c>
      <c r="H340" s="20">
        <f t="shared" si="11"/>
        <v>0</v>
      </c>
    </row>
    <row r="341" spans="6:8" x14ac:dyDescent="0.25">
      <c r="F341" s="92">
        <f t="shared" si="10"/>
        <v>0</v>
      </c>
      <c r="H341" s="20">
        <f t="shared" si="11"/>
        <v>0</v>
      </c>
    </row>
    <row r="342" spans="6:8" x14ac:dyDescent="0.25">
      <c r="F342" s="92">
        <f t="shared" si="10"/>
        <v>0</v>
      </c>
      <c r="H342" s="20">
        <f t="shared" si="11"/>
        <v>0</v>
      </c>
    </row>
    <row r="343" spans="6:8" x14ac:dyDescent="0.25">
      <c r="F343" s="92">
        <f t="shared" si="10"/>
        <v>0</v>
      </c>
      <c r="H343" s="20">
        <f t="shared" si="11"/>
        <v>0</v>
      </c>
    </row>
    <row r="344" spans="6:8" x14ac:dyDescent="0.25">
      <c r="F344" s="92">
        <f t="shared" si="10"/>
        <v>0</v>
      </c>
      <c r="H344" s="20">
        <f t="shared" si="11"/>
        <v>0</v>
      </c>
    </row>
    <row r="345" spans="6:8" x14ac:dyDescent="0.25">
      <c r="F345" s="92">
        <f t="shared" si="10"/>
        <v>0</v>
      </c>
      <c r="H345" s="20">
        <f t="shared" si="11"/>
        <v>0</v>
      </c>
    </row>
    <row r="346" spans="6:8" x14ac:dyDescent="0.25">
      <c r="F346" s="92">
        <f t="shared" si="10"/>
        <v>0</v>
      </c>
      <c r="H346" s="20">
        <f t="shared" si="11"/>
        <v>0</v>
      </c>
    </row>
    <row r="347" spans="6:8" x14ac:dyDescent="0.25">
      <c r="F347" s="92">
        <f t="shared" si="10"/>
        <v>0</v>
      </c>
      <c r="H347" s="20">
        <f t="shared" si="11"/>
        <v>0</v>
      </c>
    </row>
    <row r="348" spans="6:8" x14ac:dyDescent="0.25">
      <c r="F348" s="92">
        <f t="shared" si="10"/>
        <v>0</v>
      </c>
      <c r="H348" s="20">
        <f t="shared" si="11"/>
        <v>0</v>
      </c>
    </row>
    <row r="349" spans="6:8" x14ac:dyDescent="0.25">
      <c r="F349" s="92">
        <f t="shared" si="10"/>
        <v>0</v>
      </c>
      <c r="H349" s="20">
        <f t="shared" si="11"/>
        <v>0</v>
      </c>
    </row>
    <row r="350" spans="6:8" x14ac:dyDescent="0.25">
      <c r="F350" s="92">
        <f t="shared" si="10"/>
        <v>0</v>
      </c>
      <c r="H350" s="20">
        <f t="shared" si="11"/>
        <v>0</v>
      </c>
    </row>
    <row r="351" spans="6:8" x14ac:dyDescent="0.25">
      <c r="F351" s="92">
        <f t="shared" si="10"/>
        <v>0</v>
      </c>
      <c r="H351" s="20">
        <f t="shared" si="11"/>
        <v>0</v>
      </c>
    </row>
    <row r="352" spans="6:8" x14ac:dyDescent="0.25">
      <c r="F352" s="92">
        <f t="shared" si="10"/>
        <v>0</v>
      </c>
      <c r="H352" s="20">
        <f t="shared" si="11"/>
        <v>0</v>
      </c>
    </row>
    <row r="353" spans="6:8" x14ac:dyDescent="0.25">
      <c r="F353" s="92">
        <f t="shared" si="10"/>
        <v>0</v>
      </c>
      <c r="H353" s="20">
        <f t="shared" si="11"/>
        <v>0</v>
      </c>
    </row>
    <row r="354" spans="6:8" x14ac:dyDescent="0.25">
      <c r="F354" s="92">
        <f t="shared" si="10"/>
        <v>0</v>
      </c>
      <c r="H354" s="20">
        <f t="shared" si="11"/>
        <v>0</v>
      </c>
    </row>
    <row r="355" spans="6:8" x14ac:dyDescent="0.25">
      <c r="F355" s="92">
        <f t="shared" si="10"/>
        <v>0</v>
      </c>
      <c r="H355" s="20">
        <f t="shared" si="11"/>
        <v>0</v>
      </c>
    </row>
    <row r="356" spans="6:8" x14ac:dyDescent="0.25">
      <c r="F356" s="92">
        <f t="shared" si="10"/>
        <v>0</v>
      </c>
      <c r="H356" s="20">
        <f t="shared" si="11"/>
        <v>0</v>
      </c>
    </row>
    <row r="357" spans="6:8" x14ac:dyDescent="0.25">
      <c r="F357" s="92">
        <f t="shared" si="10"/>
        <v>0</v>
      </c>
      <c r="H357" s="20">
        <f t="shared" si="11"/>
        <v>0</v>
      </c>
    </row>
    <row r="358" spans="6:8" x14ac:dyDescent="0.25">
      <c r="F358" s="92">
        <f t="shared" si="10"/>
        <v>0</v>
      </c>
      <c r="H358" s="20">
        <f t="shared" si="11"/>
        <v>0</v>
      </c>
    </row>
    <row r="359" spans="6:8" x14ac:dyDescent="0.25">
      <c r="F359" s="92">
        <f t="shared" si="10"/>
        <v>0</v>
      </c>
      <c r="H359" s="20">
        <f t="shared" si="11"/>
        <v>0</v>
      </c>
    </row>
    <row r="360" spans="6:8" x14ac:dyDescent="0.25">
      <c r="F360" s="92">
        <f t="shared" si="10"/>
        <v>0</v>
      </c>
      <c r="H360" s="20">
        <f t="shared" si="11"/>
        <v>0</v>
      </c>
    </row>
    <row r="361" spans="6:8" x14ac:dyDescent="0.25">
      <c r="F361" s="92">
        <f t="shared" si="10"/>
        <v>0</v>
      </c>
      <c r="H361" s="20">
        <f t="shared" si="11"/>
        <v>0</v>
      </c>
    </row>
    <row r="362" spans="6:8" x14ac:dyDescent="0.25">
      <c r="F362" s="92">
        <f t="shared" si="10"/>
        <v>0</v>
      </c>
      <c r="H362" s="20">
        <f t="shared" si="11"/>
        <v>0</v>
      </c>
    </row>
    <row r="363" spans="6:8" x14ac:dyDescent="0.25">
      <c r="F363" s="92">
        <f t="shared" si="10"/>
        <v>0</v>
      </c>
      <c r="H363" s="20">
        <f t="shared" si="11"/>
        <v>0</v>
      </c>
    </row>
    <row r="364" spans="6:8" x14ac:dyDescent="0.25">
      <c r="F364" s="92">
        <f t="shared" si="10"/>
        <v>0</v>
      </c>
      <c r="H364" s="20">
        <f t="shared" si="11"/>
        <v>0</v>
      </c>
    </row>
    <row r="365" spans="6:8" x14ac:dyDescent="0.25">
      <c r="F365" s="92">
        <f t="shared" si="10"/>
        <v>0</v>
      </c>
      <c r="H365" s="20">
        <f t="shared" si="11"/>
        <v>0</v>
      </c>
    </row>
    <row r="366" spans="6:8" x14ac:dyDescent="0.25">
      <c r="F366" s="92">
        <f t="shared" si="10"/>
        <v>0</v>
      </c>
      <c r="H366" s="20">
        <f t="shared" si="11"/>
        <v>0</v>
      </c>
    </row>
    <row r="367" spans="6:8" x14ac:dyDescent="0.25">
      <c r="F367" s="92">
        <f t="shared" si="10"/>
        <v>0</v>
      </c>
      <c r="H367" s="20">
        <f t="shared" si="11"/>
        <v>0</v>
      </c>
    </row>
    <row r="368" spans="6:8" x14ac:dyDescent="0.25">
      <c r="F368" s="92">
        <f t="shared" si="10"/>
        <v>0</v>
      </c>
      <c r="H368" s="20">
        <f t="shared" si="11"/>
        <v>0</v>
      </c>
    </row>
    <row r="369" spans="6:8" x14ac:dyDescent="0.25">
      <c r="F369" s="92">
        <f t="shared" si="10"/>
        <v>0</v>
      </c>
      <c r="H369" s="20">
        <f t="shared" si="11"/>
        <v>0</v>
      </c>
    </row>
    <row r="370" spans="6:8" x14ac:dyDescent="0.25">
      <c r="F370" s="92">
        <f t="shared" si="10"/>
        <v>0</v>
      </c>
      <c r="H370" s="20">
        <f t="shared" si="11"/>
        <v>0</v>
      </c>
    </row>
    <row r="371" spans="6:8" x14ac:dyDescent="0.25">
      <c r="F371" s="92">
        <f t="shared" si="10"/>
        <v>0</v>
      </c>
      <c r="H371" s="20">
        <f t="shared" si="11"/>
        <v>0</v>
      </c>
    </row>
    <row r="372" spans="6:8" x14ac:dyDescent="0.25">
      <c r="F372" s="92">
        <f t="shared" si="10"/>
        <v>0</v>
      </c>
      <c r="H372" s="20">
        <f t="shared" si="11"/>
        <v>0</v>
      </c>
    </row>
    <row r="373" spans="6:8" x14ac:dyDescent="0.25">
      <c r="F373" s="92">
        <f t="shared" si="10"/>
        <v>0</v>
      </c>
      <c r="H373" s="20">
        <f t="shared" si="11"/>
        <v>0</v>
      </c>
    </row>
    <row r="374" spans="6:8" x14ac:dyDescent="0.25">
      <c r="F374" s="92">
        <f t="shared" si="10"/>
        <v>0</v>
      </c>
      <c r="H374" s="20">
        <f t="shared" si="11"/>
        <v>0</v>
      </c>
    </row>
    <row r="375" spans="6:8" x14ac:dyDescent="0.25">
      <c r="F375" s="92">
        <f t="shared" si="10"/>
        <v>0</v>
      </c>
      <c r="H375" s="20">
        <f t="shared" si="11"/>
        <v>0</v>
      </c>
    </row>
    <row r="376" spans="6:8" x14ac:dyDescent="0.25">
      <c r="F376" s="92">
        <f t="shared" si="10"/>
        <v>0</v>
      </c>
      <c r="H376" s="20">
        <f t="shared" si="11"/>
        <v>0</v>
      </c>
    </row>
    <row r="377" spans="6:8" x14ac:dyDescent="0.25">
      <c r="F377" s="92">
        <f t="shared" si="10"/>
        <v>0</v>
      </c>
      <c r="H377" s="20">
        <f t="shared" si="11"/>
        <v>0</v>
      </c>
    </row>
    <row r="378" spans="6:8" x14ac:dyDescent="0.25">
      <c r="F378" s="92">
        <f t="shared" si="10"/>
        <v>0</v>
      </c>
      <c r="H378" s="20">
        <f t="shared" si="11"/>
        <v>0</v>
      </c>
    </row>
    <row r="379" spans="6:8" x14ac:dyDescent="0.25">
      <c r="F379" s="92">
        <f t="shared" si="10"/>
        <v>0</v>
      </c>
      <c r="H379" s="20">
        <f t="shared" si="11"/>
        <v>0</v>
      </c>
    </row>
    <row r="380" spans="6:8" x14ac:dyDescent="0.25">
      <c r="F380" s="92">
        <f t="shared" si="10"/>
        <v>0</v>
      </c>
      <c r="H380" s="20">
        <f t="shared" si="11"/>
        <v>0</v>
      </c>
    </row>
    <row r="381" spans="6:8" x14ac:dyDescent="0.25">
      <c r="F381" s="92">
        <f t="shared" si="10"/>
        <v>0</v>
      </c>
      <c r="H381" s="20">
        <f t="shared" si="11"/>
        <v>0</v>
      </c>
    </row>
    <row r="382" spans="6:8" x14ac:dyDescent="0.25">
      <c r="F382" s="92">
        <f t="shared" si="10"/>
        <v>0</v>
      </c>
      <c r="H382" s="20">
        <f t="shared" si="11"/>
        <v>0</v>
      </c>
    </row>
    <row r="383" spans="6:8" x14ac:dyDescent="0.25">
      <c r="F383" s="92">
        <f t="shared" si="10"/>
        <v>0</v>
      </c>
      <c r="H383" s="20">
        <f t="shared" si="11"/>
        <v>0</v>
      </c>
    </row>
    <row r="384" spans="6:8" x14ac:dyDescent="0.25">
      <c r="F384" s="92">
        <f t="shared" si="10"/>
        <v>0</v>
      </c>
      <c r="H384" s="20">
        <f t="shared" si="11"/>
        <v>0</v>
      </c>
    </row>
    <row r="385" spans="6:8" x14ac:dyDescent="0.25">
      <c r="F385" s="92">
        <f t="shared" si="10"/>
        <v>0</v>
      </c>
      <c r="H385" s="20">
        <f t="shared" si="11"/>
        <v>0</v>
      </c>
    </row>
    <row r="386" spans="6:8" x14ac:dyDescent="0.25">
      <c r="F386" s="92">
        <f t="shared" si="10"/>
        <v>0</v>
      </c>
      <c r="H386" s="20">
        <f t="shared" si="11"/>
        <v>0</v>
      </c>
    </row>
    <row r="387" spans="6:8" x14ac:dyDescent="0.25">
      <c r="F387" s="92">
        <f t="shared" si="10"/>
        <v>0</v>
      </c>
      <c r="H387" s="20">
        <f t="shared" si="11"/>
        <v>0</v>
      </c>
    </row>
    <row r="388" spans="6:8" x14ac:dyDescent="0.25">
      <c r="F388" s="92">
        <f t="shared" si="10"/>
        <v>0</v>
      </c>
      <c r="H388" s="20">
        <f t="shared" si="11"/>
        <v>0</v>
      </c>
    </row>
    <row r="389" spans="6:8" x14ac:dyDescent="0.25">
      <c r="F389" s="92">
        <f t="shared" si="10"/>
        <v>0</v>
      </c>
      <c r="H389" s="20">
        <f t="shared" si="11"/>
        <v>0</v>
      </c>
    </row>
    <row r="390" spans="6:8" x14ac:dyDescent="0.25">
      <c r="F390" s="92">
        <f t="shared" si="10"/>
        <v>0</v>
      </c>
      <c r="H390" s="20">
        <f t="shared" si="11"/>
        <v>0</v>
      </c>
    </row>
    <row r="391" spans="6:8" x14ac:dyDescent="0.25">
      <c r="F391" s="92">
        <f t="shared" si="10"/>
        <v>0</v>
      </c>
      <c r="H391" s="20">
        <f t="shared" si="11"/>
        <v>0</v>
      </c>
    </row>
    <row r="392" spans="6:8" x14ac:dyDescent="0.25">
      <c r="F392" s="92">
        <f t="shared" si="10"/>
        <v>0</v>
      </c>
      <c r="H392" s="20">
        <f t="shared" si="11"/>
        <v>0</v>
      </c>
    </row>
    <row r="393" spans="6:8" x14ac:dyDescent="0.25">
      <c r="F393" s="92">
        <f t="shared" si="10"/>
        <v>0</v>
      </c>
      <c r="H393" s="20">
        <f t="shared" si="11"/>
        <v>0</v>
      </c>
    </row>
    <row r="394" spans="6:8" x14ac:dyDescent="0.25">
      <c r="F394" s="92">
        <f t="shared" si="10"/>
        <v>0</v>
      </c>
      <c r="H394" s="20">
        <f t="shared" si="11"/>
        <v>0</v>
      </c>
    </row>
    <row r="395" spans="6:8" x14ac:dyDescent="0.25">
      <c r="F395" s="92">
        <f t="shared" ref="F395:F452" si="12">SUM(C395:E395)</f>
        <v>0</v>
      </c>
      <c r="H395" s="20">
        <f t="shared" ref="H395:H452" si="13">SUM(F395:G395)</f>
        <v>0</v>
      </c>
    </row>
    <row r="396" spans="6:8" x14ac:dyDescent="0.25">
      <c r="F396" s="92">
        <f t="shared" si="12"/>
        <v>0</v>
      </c>
      <c r="H396" s="20">
        <f t="shared" si="13"/>
        <v>0</v>
      </c>
    </row>
    <row r="397" spans="6:8" x14ac:dyDescent="0.25">
      <c r="F397" s="92">
        <f t="shared" si="12"/>
        <v>0</v>
      </c>
      <c r="H397" s="20">
        <f t="shared" si="13"/>
        <v>0</v>
      </c>
    </row>
    <row r="398" spans="6:8" x14ac:dyDescent="0.25">
      <c r="F398" s="92">
        <f t="shared" si="12"/>
        <v>0</v>
      </c>
      <c r="H398" s="20">
        <f t="shared" si="13"/>
        <v>0</v>
      </c>
    </row>
    <row r="399" spans="6:8" x14ac:dyDescent="0.25">
      <c r="F399" s="92">
        <f t="shared" si="12"/>
        <v>0</v>
      </c>
      <c r="H399" s="20">
        <f t="shared" si="13"/>
        <v>0</v>
      </c>
    </row>
    <row r="400" spans="6:8" x14ac:dyDescent="0.25">
      <c r="F400" s="92">
        <f t="shared" si="12"/>
        <v>0</v>
      </c>
      <c r="H400" s="20">
        <f t="shared" si="13"/>
        <v>0</v>
      </c>
    </row>
    <row r="401" spans="6:8" x14ac:dyDescent="0.25">
      <c r="F401" s="92">
        <f t="shared" si="12"/>
        <v>0</v>
      </c>
      <c r="H401" s="20">
        <f t="shared" si="13"/>
        <v>0</v>
      </c>
    </row>
    <row r="402" spans="6:8" x14ac:dyDescent="0.25">
      <c r="F402" s="92">
        <f t="shared" si="12"/>
        <v>0</v>
      </c>
      <c r="H402" s="20">
        <f t="shared" si="13"/>
        <v>0</v>
      </c>
    </row>
    <row r="403" spans="6:8" x14ac:dyDescent="0.25">
      <c r="F403" s="92">
        <f t="shared" si="12"/>
        <v>0</v>
      </c>
      <c r="H403" s="20">
        <f t="shared" si="13"/>
        <v>0</v>
      </c>
    </row>
    <row r="404" spans="6:8" x14ac:dyDescent="0.25">
      <c r="F404" s="92">
        <f t="shared" si="12"/>
        <v>0</v>
      </c>
      <c r="H404" s="20">
        <f t="shared" si="13"/>
        <v>0</v>
      </c>
    </row>
    <row r="405" spans="6:8" x14ac:dyDescent="0.25">
      <c r="F405" s="92">
        <f t="shared" si="12"/>
        <v>0</v>
      </c>
      <c r="H405" s="20">
        <f t="shared" si="13"/>
        <v>0</v>
      </c>
    </row>
    <row r="406" spans="6:8" x14ac:dyDescent="0.25">
      <c r="F406" s="92">
        <f t="shared" si="12"/>
        <v>0</v>
      </c>
      <c r="H406" s="20">
        <f t="shared" si="13"/>
        <v>0</v>
      </c>
    </row>
    <row r="407" spans="6:8" x14ac:dyDescent="0.25">
      <c r="F407" s="92">
        <f t="shared" si="12"/>
        <v>0</v>
      </c>
      <c r="H407" s="20">
        <f t="shared" si="13"/>
        <v>0</v>
      </c>
    </row>
    <row r="408" spans="6:8" x14ac:dyDescent="0.25">
      <c r="F408" s="92">
        <f t="shared" si="12"/>
        <v>0</v>
      </c>
      <c r="H408" s="20">
        <f t="shared" si="13"/>
        <v>0</v>
      </c>
    </row>
    <row r="409" spans="6:8" x14ac:dyDescent="0.25">
      <c r="F409" s="92">
        <f t="shared" si="12"/>
        <v>0</v>
      </c>
      <c r="H409" s="20">
        <f t="shared" si="13"/>
        <v>0</v>
      </c>
    </row>
    <row r="410" spans="6:8" x14ac:dyDescent="0.25">
      <c r="F410" s="92">
        <f t="shared" si="12"/>
        <v>0</v>
      </c>
      <c r="H410" s="20">
        <f t="shared" si="13"/>
        <v>0</v>
      </c>
    </row>
    <row r="411" spans="6:8" x14ac:dyDescent="0.25">
      <c r="F411" s="92">
        <f t="shared" si="12"/>
        <v>0</v>
      </c>
      <c r="H411" s="20">
        <f t="shared" si="13"/>
        <v>0</v>
      </c>
    </row>
    <row r="412" spans="6:8" x14ac:dyDescent="0.25">
      <c r="F412" s="92">
        <f t="shared" si="12"/>
        <v>0</v>
      </c>
      <c r="H412" s="20">
        <f t="shared" si="13"/>
        <v>0</v>
      </c>
    </row>
    <row r="413" spans="6:8" x14ac:dyDescent="0.25">
      <c r="F413" s="92">
        <f t="shared" si="12"/>
        <v>0</v>
      </c>
      <c r="H413" s="20">
        <f t="shared" si="13"/>
        <v>0</v>
      </c>
    </row>
    <row r="414" spans="6:8" x14ac:dyDescent="0.25">
      <c r="F414" s="92">
        <f t="shared" si="12"/>
        <v>0</v>
      </c>
      <c r="H414" s="20">
        <f t="shared" si="13"/>
        <v>0</v>
      </c>
    </row>
    <row r="415" spans="6:8" x14ac:dyDescent="0.25">
      <c r="F415" s="92">
        <f t="shared" si="12"/>
        <v>0</v>
      </c>
      <c r="H415" s="20">
        <f t="shared" si="13"/>
        <v>0</v>
      </c>
    </row>
    <row r="416" spans="6:8" x14ac:dyDescent="0.25">
      <c r="F416" s="92">
        <f t="shared" si="12"/>
        <v>0</v>
      </c>
      <c r="H416" s="20">
        <f t="shared" si="13"/>
        <v>0</v>
      </c>
    </row>
    <row r="417" spans="6:8" x14ac:dyDescent="0.25">
      <c r="F417" s="92">
        <f t="shared" si="12"/>
        <v>0</v>
      </c>
      <c r="H417" s="20">
        <f t="shared" si="13"/>
        <v>0</v>
      </c>
    </row>
    <row r="418" spans="6:8" x14ac:dyDescent="0.25">
      <c r="F418" s="92">
        <f t="shared" si="12"/>
        <v>0</v>
      </c>
      <c r="H418" s="20">
        <f t="shared" si="13"/>
        <v>0</v>
      </c>
    </row>
    <row r="419" spans="6:8" x14ac:dyDescent="0.25">
      <c r="F419" s="92">
        <f t="shared" si="12"/>
        <v>0</v>
      </c>
      <c r="H419" s="20">
        <f t="shared" si="13"/>
        <v>0</v>
      </c>
    </row>
    <row r="420" spans="6:8" x14ac:dyDescent="0.25">
      <c r="F420" s="92">
        <f t="shared" si="12"/>
        <v>0</v>
      </c>
      <c r="H420" s="20">
        <f t="shared" si="13"/>
        <v>0</v>
      </c>
    </row>
    <row r="421" spans="6:8" x14ac:dyDescent="0.25">
      <c r="F421" s="92">
        <f t="shared" si="12"/>
        <v>0</v>
      </c>
      <c r="H421" s="20">
        <f t="shared" si="13"/>
        <v>0</v>
      </c>
    </row>
    <row r="422" spans="6:8" x14ac:dyDescent="0.25">
      <c r="F422" s="92">
        <f t="shared" si="12"/>
        <v>0</v>
      </c>
      <c r="H422" s="20">
        <f t="shared" si="13"/>
        <v>0</v>
      </c>
    </row>
    <row r="423" spans="6:8" x14ac:dyDescent="0.25">
      <c r="F423" s="92">
        <f t="shared" si="12"/>
        <v>0</v>
      </c>
      <c r="H423" s="20">
        <f t="shared" si="13"/>
        <v>0</v>
      </c>
    </row>
    <row r="424" spans="6:8" x14ac:dyDescent="0.25">
      <c r="F424" s="92">
        <f t="shared" si="12"/>
        <v>0</v>
      </c>
      <c r="H424" s="20">
        <f t="shared" si="13"/>
        <v>0</v>
      </c>
    </row>
    <row r="425" spans="6:8" x14ac:dyDescent="0.25">
      <c r="F425" s="92">
        <f t="shared" si="12"/>
        <v>0</v>
      </c>
      <c r="H425" s="20">
        <f t="shared" si="13"/>
        <v>0</v>
      </c>
    </row>
    <row r="426" spans="6:8" x14ac:dyDescent="0.25">
      <c r="F426" s="92">
        <f t="shared" si="12"/>
        <v>0</v>
      </c>
      <c r="H426" s="20">
        <f t="shared" si="13"/>
        <v>0</v>
      </c>
    </row>
    <row r="427" spans="6:8" x14ac:dyDescent="0.25">
      <c r="F427" s="92">
        <f t="shared" si="12"/>
        <v>0</v>
      </c>
      <c r="H427" s="20">
        <f t="shared" si="13"/>
        <v>0</v>
      </c>
    </row>
    <row r="428" spans="6:8" x14ac:dyDescent="0.25">
      <c r="F428" s="92">
        <f t="shared" si="12"/>
        <v>0</v>
      </c>
      <c r="H428" s="20">
        <f t="shared" si="13"/>
        <v>0</v>
      </c>
    </row>
    <row r="429" spans="6:8" x14ac:dyDescent="0.25">
      <c r="F429" s="92">
        <f t="shared" si="12"/>
        <v>0</v>
      </c>
      <c r="H429" s="20">
        <f t="shared" si="13"/>
        <v>0</v>
      </c>
    </row>
    <row r="430" spans="6:8" x14ac:dyDescent="0.25">
      <c r="F430" s="92">
        <f t="shared" si="12"/>
        <v>0</v>
      </c>
      <c r="H430" s="20">
        <f t="shared" si="13"/>
        <v>0</v>
      </c>
    </row>
    <row r="431" spans="6:8" x14ac:dyDescent="0.25">
      <c r="F431" s="92">
        <f t="shared" si="12"/>
        <v>0</v>
      </c>
      <c r="H431" s="20">
        <f t="shared" si="13"/>
        <v>0</v>
      </c>
    </row>
    <row r="432" spans="6:8" x14ac:dyDescent="0.25">
      <c r="F432" s="92">
        <f t="shared" si="12"/>
        <v>0</v>
      </c>
      <c r="H432" s="20">
        <f t="shared" si="13"/>
        <v>0</v>
      </c>
    </row>
    <row r="433" spans="6:8" x14ac:dyDescent="0.25">
      <c r="F433" s="92">
        <f t="shared" si="12"/>
        <v>0</v>
      </c>
      <c r="H433" s="20">
        <f t="shared" si="13"/>
        <v>0</v>
      </c>
    </row>
    <row r="434" spans="6:8" x14ac:dyDescent="0.25">
      <c r="F434" s="92">
        <f t="shared" si="12"/>
        <v>0</v>
      </c>
      <c r="H434" s="20">
        <f t="shared" si="13"/>
        <v>0</v>
      </c>
    </row>
    <row r="435" spans="6:8" x14ac:dyDescent="0.25">
      <c r="F435" s="92">
        <f t="shared" si="12"/>
        <v>0</v>
      </c>
      <c r="H435" s="20">
        <f t="shared" si="13"/>
        <v>0</v>
      </c>
    </row>
    <row r="436" spans="6:8" x14ac:dyDescent="0.25">
      <c r="F436" s="92">
        <f t="shared" si="12"/>
        <v>0</v>
      </c>
      <c r="H436" s="20">
        <f t="shared" si="13"/>
        <v>0</v>
      </c>
    </row>
    <row r="437" spans="6:8" x14ac:dyDescent="0.25">
      <c r="F437" s="92">
        <f t="shared" si="12"/>
        <v>0</v>
      </c>
      <c r="H437" s="20">
        <f t="shared" si="13"/>
        <v>0</v>
      </c>
    </row>
    <row r="438" spans="6:8" x14ac:dyDescent="0.25">
      <c r="F438" s="92">
        <f t="shared" si="12"/>
        <v>0</v>
      </c>
      <c r="H438" s="20">
        <f t="shared" si="13"/>
        <v>0</v>
      </c>
    </row>
    <row r="439" spans="6:8" x14ac:dyDescent="0.25">
      <c r="F439" s="92">
        <f t="shared" si="12"/>
        <v>0</v>
      </c>
      <c r="H439" s="20">
        <f t="shared" si="13"/>
        <v>0</v>
      </c>
    </row>
    <row r="440" spans="6:8" x14ac:dyDescent="0.25">
      <c r="F440" s="92">
        <f t="shared" si="12"/>
        <v>0</v>
      </c>
      <c r="H440" s="20">
        <f t="shared" si="13"/>
        <v>0</v>
      </c>
    </row>
    <row r="441" spans="6:8" x14ac:dyDescent="0.25">
      <c r="F441" s="92">
        <f t="shared" si="12"/>
        <v>0</v>
      </c>
      <c r="H441" s="20">
        <f t="shared" si="13"/>
        <v>0</v>
      </c>
    </row>
    <row r="442" spans="6:8" x14ac:dyDescent="0.25">
      <c r="F442" s="92">
        <f t="shared" si="12"/>
        <v>0</v>
      </c>
      <c r="H442" s="20">
        <f t="shared" si="13"/>
        <v>0</v>
      </c>
    </row>
    <row r="443" spans="6:8" x14ac:dyDescent="0.25">
      <c r="F443" s="92">
        <f t="shared" si="12"/>
        <v>0</v>
      </c>
      <c r="H443" s="20">
        <f t="shared" si="13"/>
        <v>0</v>
      </c>
    </row>
    <row r="444" spans="6:8" x14ac:dyDescent="0.25">
      <c r="F444" s="92">
        <f t="shared" si="12"/>
        <v>0</v>
      </c>
      <c r="H444" s="20">
        <f t="shared" si="13"/>
        <v>0</v>
      </c>
    </row>
    <row r="445" spans="6:8" x14ac:dyDescent="0.25">
      <c r="F445" s="92">
        <f t="shared" si="12"/>
        <v>0</v>
      </c>
      <c r="H445" s="20">
        <f t="shared" si="13"/>
        <v>0</v>
      </c>
    </row>
    <row r="446" spans="6:8" x14ac:dyDescent="0.25">
      <c r="F446" s="92">
        <f t="shared" si="12"/>
        <v>0</v>
      </c>
      <c r="H446" s="20">
        <f t="shared" si="13"/>
        <v>0</v>
      </c>
    </row>
    <row r="447" spans="6:8" x14ac:dyDescent="0.25">
      <c r="F447" s="92">
        <f t="shared" si="12"/>
        <v>0</v>
      </c>
      <c r="H447" s="20">
        <f t="shared" si="13"/>
        <v>0</v>
      </c>
    </row>
    <row r="448" spans="6:8" x14ac:dyDescent="0.25">
      <c r="F448" s="92">
        <f t="shared" si="12"/>
        <v>0</v>
      </c>
      <c r="H448" s="20">
        <f t="shared" si="13"/>
        <v>0</v>
      </c>
    </row>
    <row r="449" spans="6:8" x14ac:dyDescent="0.25">
      <c r="F449" s="92">
        <f t="shared" si="12"/>
        <v>0</v>
      </c>
      <c r="H449" s="20">
        <f t="shared" si="13"/>
        <v>0</v>
      </c>
    </row>
    <row r="450" spans="6:8" x14ac:dyDescent="0.25">
      <c r="F450" s="92">
        <f t="shared" si="12"/>
        <v>0</v>
      </c>
      <c r="H450" s="20">
        <f t="shared" si="13"/>
        <v>0</v>
      </c>
    </row>
    <row r="451" spans="6:8" x14ac:dyDescent="0.25">
      <c r="F451" s="92">
        <f t="shared" si="12"/>
        <v>0</v>
      </c>
      <c r="H451" s="20">
        <f t="shared" si="13"/>
        <v>0</v>
      </c>
    </row>
    <row r="452" spans="6:8" x14ac:dyDescent="0.25">
      <c r="F452" s="92">
        <f t="shared" si="12"/>
        <v>0</v>
      </c>
      <c r="H452" s="20">
        <f t="shared" si="13"/>
        <v>0</v>
      </c>
    </row>
  </sheetData>
  <sheetProtection algorithmName="SHA-512" hashValue="LymIJzU6BTmy5ae5ep7LY/Dqt3aYgT/AMRDR1BY5OPDYYAG29ers2Qy9vSciAKAy4lhWTq1EE4opdIHXgCDCqA==" saltValue="82rQGIkj/jesh+epjBeQTA==" spinCount="100000" sheet="1" formatCells="0" formatColumns="0" formatRows="0" sort="0" autoFilter="0" pivotTables="0"/>
  <autoFilter ref="A10:Q10" xr:uid="{81CF8925-B823-4242-813E-692A8E37262C}"/>
  <mergeCells count="2">
    <mergeCell ref="A7:C7"/>
    <mergeCell ref="B5:P5"/>
  </mergeCells>
  <conditionalFormatting sqref="J12:L12">
    <cfRule type="containsBlanks" dxfId="13" priority="1">
      <formula>LEN(TRIM(J12))=0</formula>
    </cfRule>
  </conditionalFormatting>
  <conditionalFormatting sqref="O11">
    <cfRule type="containsBlanks" dxfId="12" priority="2">
      <formula>LEN(TRIM(O11))=0</formula>
    </cfRule>
  </conditionalFormatting>
  <conditionalFormatting sqref="P11">
    <cfRule type="cellIs" dxfId="11" priority="4" operator="notEqual">
      <formula>0</formula>
    </cfRule>
  </conditionalFormatting>
  <dataValidations count="2">
    <dataValidation type="whole" operator="notEqual" showInputMessage="1" showErrorMessage="1" error="Whole numbers only" sqref="C12:E1048576 G12:G1048576" xr:uid="{7E7AEE16-B381-4F59-9FAB-E4769E62F131}">
      <formula1>0</formula1>
    </dataValidation>
    <dataValidation type="whole" operator="notEqual" showInputMessage="1" showErrorMessage="1" error="Whole numbers only_x000a_" sqref="J12:L1048576" xr:uid="{577D6639-5BBC-41C1-85A3-DDE715A71052}">
      <formula1>0</formula1>
    </dataValidation>
  </dataValidation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5AE928-72D6-479F-A631-9823C00F326C}">
  <dimension ref="A1:G11"/>
  <sheetViews>
    <sheetView workbookViewId="0">
      <selection activeCell="B8" sqref="B8"/>
    </sheetView>
  </sheetViews>
  <sheetFormatPr defaultRowHeight="15" x14ac:dyDescent="0.25"/>
  <cols>
    <col min="1" max="7" width="29" customWidth="1"/>
  </cols>
  <sheetData>
    <row r="1" spans="1:7" x14ac:dyDescent="0.25">
      <c r="A1" s="117">
        <f>'Signature Page'!C9</f>
        <v>0</v>
      </c>
      <c r="C1" s="70"/>
    </row>
    <row r="3" spans="1:7" x14ac:dyDescent="0.25">
      <c r="A3" s="29" t="s">
        <v>358</v>
      </c>
      <c r="B3" s="29"/>
      <c r="C3" s="29"/>
      <c r="D3" s="29"/>
      <c r="E3" s="30"/>
      <c r="F3" s="29"/>
      <c r="G3" s="29"/>
    </row>
    <row r="4" spans="1:7" ht="105" x14ac:dyDescent="0.25">
      <c r="A4" s="19" t="s">
        <v>654</v>
      </c>
      <c r="B4" s="19" t="s">
        <v>655</v>
      </c>
      <c r="C4" s="28" t="s">
        <v>354</v>
      </c>
      <c r="D4" s="28" t="s">
        <v>355</v>
      </c>
      <c r="E4" s="28" t="s">
        <v>356</v>
      </c>
      <c r="F4" s="28" t="s">
        <v>357</v>
      </c>
      <c r="G4" s="28" t="s">
        <v>352</v>
      </c>
    </row>
    <row r="5" spans="1:7" s="188" customFormat="1" x14ac:dyDescent="0.25">
      <c r="A5" s="185">
        <f>'Cash and Investments Lead'!K11</f>
        <v>0</v>
      </c>
      <c r="B5" s="186"/>
      <c r="C5" s="186"/>
      <c r="D5" s="186"/>
      <c r="E5" s="186"/>
      <c r="F5" s="186"/>
      <c r="G5" s="187">
        <f>SUM(C5:F5)-B5</f>
        <v>0</v>
      </c>
    </row>
    <row r="6" spans="1:7" s="188" customFormat="1" x14ac:dyDescent="0.25"/>
    <row r="7" spans="1:7" s="188" customFormat="1" x14ac:dyDescent="0.25"/>
    <row r="8" spans="1:7" s="188" customFormat="1" x14ac:dyDescent="0.25"/>
    <row r="9" spans="1:7" s="188" customFormat="1" x14ac:dyDescent="0.25"/>
    <row r="10" spans="1:7" s="188" customFormat="1" x14ac:dyDescent="0.25"/>
    <row r="11" spans="1:7" s="188" customFormat="1" x14ac:dyDescent="0.25"/>
  </sheetData>
  <sheetProtection algorithmName="SHA-512" hashValue="QLGfMLY7gq4zzM1iXXFbQdv2x1pTdPt+jvmULTpg6N05MM27tzahjgXtZDZpIntyTlb4LJRp1PRx5QQW0qHQ8g==" saltValue="/1v2t3nZCTcrmOpnGDLa1A==" spinCount="100000" sheet="1" formatCells="0" formatColumns="0" formatRows="0" insertRows="0" sort="0" autoFilter="0" pivotTables="0"/>
  <autoFilter ref="A4:G4" xr:uid="{3D5AE928-72D6-479F-A631-9823C00F326C}"/>
  <conditionalFormatting sqref="B5:F5">
    <cfRule type="containsBlanks" dxfId="10" priority="1">
      <formula>LEN(TRIM(B5))=0</formula>
    </cfRule>
  </conditionalFormatting>
  <conditionalFormatting sqref="G5">
    <cfRule type="cellIs" dxfId="9" priority="2" operator="notEqual">
      <formula>0</formula>
    </cfRule>
  </conditionalFormatting>
  <pageMargins left="0.7" right="0.7" top="0.75" bottom="0.75" header="0.3" footer="0.3"/>
  <pageSetup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3261BD-C432-4B75-89B8-F6BB44854ABA}">
  <dimension ref="A1:AK21"/>
  <sheetViews>
    <sheetView zoomScale="85" zoomScaleNormal="85" workbookViewId="0">
      <pane xSplit="6" ySplit="3" topLeftCell="G4" activePane="bottomRight" state="frozen"/>
      <selection pane="topRight" activeCell="G1" sqref="G1"/>
      <selection pane="bottomLeft" activeCell="A8" sqref="A8"/>
      <selection pane="bottomRight" activeCell="L23" sqref="L23"/>
    </sheetView>
  </sheetViews>
  <sheetFormatPr defaultRowHeight="15" x14ac:dyDescent="0.25"/>
  <cols>
    <col min="1" max="1" width="28.28515625" style="131" bestFit="1" customWidth="1"/>
    <col min="2" max="2" width="27.140625" style="133" customWidth="1"/>
    <col min="3" max="3" width="16.7109375" style="131" bestFit="1" customWidth="1"/>
    <col min="4" max="4" width="14.5703125" style="131" customWidth="1"/>
    <col min="5" max="5" width="13.7109375" style="133" customWidth="1"/>
    <col min="6" max="6" width="2.5703125" style="131" customWidth="1"/>
    <col min="7" max="7" width="9.140625" style="131" customWidth="1"/>
    <col min="8" max="8" width="18.42578125" style="131" customWidth="1"/>
    <col min="9" max="10" width="9.140625" style="131" customWidth="1"/>
    <col min="11" max="11" width="22.28515625" style="133" customWidth="1"/>
    <col min="12" max="12" width="2.5703125" style="131" customWidth="1"/>
    <col min="13" max="13" width="15.28515625" style="131" bestFit="1" customWidth="1"/>
    <col min="14" max="22" width="9.140625" style="131"/>
    <col min="23" max="23" width="11.7109375" style="133" customWidth="1"/>
    <col min="24" max="24" width="2.5703125" style="131" customWidth="1"/>
    <col min="25" max="25" width="9.140625" style="131"/>
    <col min="26" max="27" width="14.28515625" style="131" bestFit="1" customWidth="1"/>
    <col min="28" max="29" width="9.140625" style="131"/>
    <col min="30" max="30" width="12" style="133" customWidth="1"/>
    <col min="31" max="31" width="2.5703125" style="131" customWidth="1"/>
    <col min="32" max="32" width="15.28515625" style="131" bestFit="1" customWidth="1"/>
    <col min="33" max="35" width="9.140625" style="131"/>
    <col min="36" max="36" width="16.140625" style="133" bestFit="1" customWidth="1"/>
    <col min="37" max="37" width="2.5703125" style="131" customWidth="1"/>
    <col min="38" max="16384" width="9.140625" style="131"/>
  </cols>
  <sheetData>
    <row r="1" spans="1:37" x14ac:dyDescent="0.25">
      <c r="A1" s="131">
        <f>'Signature Page'!C9</f>
        <v>0</v>
      </c>
      <c r="B1" s="132"/>
    </row>
    <row r="2" spans="1:37" x14ac:dyDescent="0.25">
      <c r="E2" s="134"/>
      <c r="F2" s="135"/>
      <c r="G2" s="136"/>
      <c r="H2" s="136" t="s">
        <v>395</v>
      </c>
      <c r="I2" s="137"/>
      <c r="J2" s="138"/>
      <c r="K2" s="134"/>
      <c r="M2" s="139" t="s">
        <v>396</v>
      </c>
      <c r="N2" s="140"/>
      <c r="O2" s="140"/>
      <c r="P2" s="140"/>
      <c r="Q2" s="140"/>
      <c r="R2" s="140"/>
      <c r="S2" s="140"/>
      <c r="T2" s="140"/>
      <c r="U2" s="140"/>
      <c r="V2" s="140"/>
      <c r="W2" s="134"/>
      <c r="Y2" s="139" t="s">
        <v>397</v>
      </c>
      <c r="Z2" s="140"/>
      <c r="AA2" s="140"/>
      <c r="AB2" s="140"/>
      <c r="AC2" s="140"/>
      <c r="AD2" s="134"/>
      <c r="AF2" s="139" t="s">
        <v>398</v>
      </c>
      <c r="AG2" s="140"/>
      <c r="AH2" s="140"/>
      <c r="AI2" s="140"/>
      <c r="AJ2" s="134"/>
    </row>
    <row r="3" spans="1:37" s="141" customFormat="1" ht="60" x14ac:dyDescent="0.25">
      <c r="A3" s="141" t="s">
        <v>373</v>
      </c>
      <c r="B3" s="142" t="s">
        <v>400</v>
      </c>
      <c r="C3" s="143" t="s">
        <v>345</v>
      </c>
      <c r="D3" s="144" t="s">
        <v>374</v>
      </c>
      <c r="E3" s="145" t="s">
        <v>452</v>
      </c>
      <c r="F3" s="146"/>
      <c r="G3" s="147" t="s">
        <v>585</v>
      </c>
      <c r="H3" s="147" t="s">
        <v>375</v>
      </c>
      <c r="I3" s="148" t="s">
        <v>376</v>
      </c>
      <c r="J3" s="148" t="s">
        <v>377</v>
      </c>
      <c r="K3" s="145" t="s">
        <v>447</v>
      </c>
      <c r="L3" s="146"/>
      <c r="M3" s="149" t="s">
        <v>379</v>
      </c>
      <c r="N3" s="150" t="s">
        <v>380</v>
      </c>
      <c r="O3" s="150" t="s">
        <v>381</v>
      </c>
      <c r="P3" s="150" t="s">
        <v>382</v>
      </c>
      <c r="Q3" s="150" t="s">
        <v>383</v>
      </c>
      <c r="R3" s="150" t="s">
        <v>384</v>
      </c>
      <c r="S3" s="150" t="s">
        <v>385</v>
      </c>
      <c r="T3" s="150" t="s">
        <v>386</v>
      </c>
      <c r="U3" s="150" t="s">
        <v>387</v>
      </c>
      <c r="V3" s="150" t="s">
        <v>388</v>
      </c>
      <c r="W3" s="145" t="s">
        <v>389</v>
      </c>
      <c r="X3" s="146"/>
      <c r="Y3" s="151" t="s">
        <v>390</v>
      </c>
      <c r="Z3" s="152" t="s">
        <v>391</v>
      </c>
      <c r="AA3" s="152" t="s">
        <v>392</v>
      </c>
      <c r="AB3" s="152" t="s">
        <v>393</v>
      </c>
      <c r="AC3" s="152" t="s">
        <v>394</v>
      </c>
      <c r="AD3" s="145" t="s">
        <v>401</v>
      </c>
      <c r="AE3" s="146"/>
      <c r="AF3" s="147" t="s">
        <v>355</v>
      </c>
      <c r="AG3" s="148" t="s">
        <v>356</v>
      </c>
      <c r="AH3" s="148" t="s">
        <v>357</v>
      </c>
      <c r="AI3" s="153" t="s">
        <v>399</v>
      </c>
      <c r="AJ3" s="145" t="s">
        <v>450</v>
      </c>
      <c r="AK3" s="146"/>
    </row>
    <row r="4" spans="1:37" s="162" customFormat="1" x14ac:dyDescent="0.25">
      <c r="A4" s="154" t="s">
        <v>360</v>
      </c>
      <c r="B4" s="155">
        <f>SUM(C4:D4)</f>
        <v>0</v>
      </c>
      <c r="C4" s="156"/>
      <c r="D4" s="156"/>
      <c r="E4" s="157">
        <f>SUM(C4:D4)-$B4</f>
        <v>0</v>
      </c>
      <c r="F4" s="158"/>
      <c r="G4" s="159">
        <f>D4</f>
        <v>0</v>
      </c>
      <c r="H4" s="160"/>
      <c r="I4" s="161"/>
      <c r="J4" s="161"/>
      <c r="K4" s="157">
        <f>SUM(G4:J4)-$B4</f>
        <v>0</v>
      </c>
      <c r="L4" s="158"/>
      <c r="M4" s="160"/>
      <c r="N4" s="161"/>
      <c r="O4" s="161"/>
      <c r="P4" s="161"/>
      <c r="Q4" s="161"/>
      <c r="R4" s="161"/>
      <c r="S4" s="161"/>
      <c r="T4" s="161"/>
      <c r="U4" s="161"/>
      <c r="V4" s="161"/>
      <c r="W4" s="157">
        <f>SUM(M4:V4)-$B4</f>
        <v>0</v>
      </c>
      <c r="X4" s="158"/>
      <c r="Y4" s="160"/>
      <c r="Z4" s="156">
        <v>2929922</v>
      </c>
      <c r="AA4" s="156"/>
      <c r="AB4" s="161"/>
      <c r="AC4" s="161"/>
      <c r="AD4" s="157">
        <f>SUM(Y4:AC4)-$B4</f>
        <v>2929922</v>
      </c>
      <c r="AE4" s="158"/>
      <c r="AF4" s="160">
        <v>2929922</v>
      </c>
      <c r="AG4" s="161"/>
      <c r="AH4" s="161"/>
      <c r="AI4" s="161"/>
      <c r="AJ4" s="157">
        <f t="shared" ref="AJ4:AJ17" si="0">SUM(AF4:AI4)-$B4</f>
        <v>2929922</v>
      </c>
      <c r="AK4" s="158"/>
    </row>
    <row r="5" spans="1:37" s="162" customFormat="1" x14ac:dyDescent="0.25">
      <c r="A5" s="154" t="s">
        <v>361</v>
      </c>
      <c r="B5" s="155">
        <f t="shared" ref="B5:B17" si="1">SUM(C5:D5)</f>
        <v>0</v>
      </c>
      <c r="C5" s="156"/>
      <c r="D5" s="156"/>
      <c r="E5" s="157">
        <f t="shared" ref="E5:E19" si="2">SUM(C5:D5)-$B5</f>
        <v>0</v>
      </c>
      <c r="F5" s="158"/>
      <c r="G5" s="159">
        <f t="shared" ref="G5:G17" si="3">D5</f>
        <v>0</v>
      </c>
      <c r="H5" s="160"/>
      <c r="I5" s="161"/>
      <c r="J5" s="161"/>
      <c r="K5" s="157">
        <f t="shared" ref="K5:K17" si="4">SUM(G5:J5)-$B5</f>
        <v>0</v>
      </c>
      <c r="L5" s="158"/>
      <c r="M5" s="160"/>
      <c r="N5" s="161"/>
      <c r="O5" s="161"/>
      <c r="P5" s="161"/>
      <c r="Q5" s="161"/>
      <c r="R5" s="161"/>
      <c r="S5" s="161"/>
      <c r="T5" s="161"/>
      <c r="U5" s="161"/>
      <c r="V5" s="161"/>
      <c r="W5" s="157">
        <f t="shared" ref="W5:W16" si="5">SUM(M5:V5)-$B5</f>
        <v>0</v>
      </c>
      <c r="X5" s="158"/>
      <c r="Y5" s="160"/>
      <c r="Z5" s="156">
        <v>51449582</v>
      </c>
      <c r="AA5" s="156">
        <v>66096713</v>
      </c>
      <c r="AB5" s="161"/>
      <c r="AC5" s="161"/>
      <c r="AD5" s="157">
        <f t="shared" ref="AD5:AD19" si="6">SUM(Y5:AC5)-$B5</f>
        <v>117546295</v>
      </c>
      <c r="AE5" s="158"/>
      <c r="AF5" s="160">
        <v>117546295</v>
      </c>
      <c r="AG5" s="161"/>
      <c r="AH5" s="161"/>
      <c r="AI5" s="161"/>
      <c r="AJ5" s="157">
        <f t="shared" si="0"/>
        <v>117546295</v>
      </c>
      <c r="AK5" s="158"/>
    </row>
    <row r="6" spans="1:37" s="171" customFormat="1" x14ac:dyDescent="0.25">
      <c r="A6" s="163" t="s">
        <v>362</v>
      </c>
      <c r="B6" s="164">
        <f t="shared" si="1"/>
        <v>0</v>
      </c>
      <c r="C6" s="165"/>
      <c r="D6" s="165"/>
      <c r="E6" s="166">
        <f t="shared" si="2"/>
        <v>0</v>
      </c>
      <c r="F6" s="167"/>
      <c r="G6" s="168">
        <f t="shared" si="3"/>
        <v>0</v>
      </c>
      <c r="H6" s="169"/>
      <c r="I6" s="170"/>
      <c r="J6" s="170"/>
      <c r="K6" s="166">
        <f t="shared" si="4"/>
        <v>0</v>
      </c>
      <c r="L6" s="167"/>
      <c r="M6" s="169"/>
      <c r="N6" s="170"/>
      <c r="O6" s="170"/>
      <c r="P6" s="170"/>
      <c r="Q6" s="170"/>
      <c r="R6" s="170"/>
      <c r="S6" s="170"/>
      <c r="T6" s="170"/>
      <c r="U6" s="170"/>
      <c r="V6" s="170"/>
      <c r="W6" s="166">
        <f t="shared" si="5"/>
        <v>0</v>
      </c>
      <c r="X6" s="167"/>
      <c r="Y6" s="169"/>
      <c r="Z6" s="170"/>
      <c r="AA6" s="170"/>
      <c r="AB6" s="170"/>
      <c r="AC6" s="170"/>
      <c r="AD6" s="166">
        <f t="shared" si="6"/>
        <v>0</v>
      </c>
      <c r="AE6" s="167"/>
      <c r="AF6" s="169"/>
      <c r="AG6" s="170"/>
      <c r="AH6" s="170"/>
      <c r="AI6" s="170"/>
      <c r="AJ6" s="166">
        <f t="shared" si="0"/>
        <v>0</v>
      </c>
      <c r="AK6" s="167"/>
    </row>
    <row r="7" spans="1:37" s="171" customFormat="1" x14ac:dyDescent="0.25">
      <c r="A7" s="163" t="s">
        <v>363</v>
      </c>
      <c r="B7" s="164">
        <f t="shared" si="1"/>
        <v>0</v>
      </c>
      <c r="C7" s="165"/>
      <c r="D7" s="165"/>
      <c r="E7" s="166">
        <f t="shared" si="2"/>
        <v>0</v>
      </c>
      <c r="F7" s="167"/>
      <c r="G7" s="168">
        <f t="shared" si="3"/>
        <v>0</v>
      </c>
      <c r="H7" s="169"/>
      <c r="I7" s="170"/>
      <c r="J7" s="170"/>
      <c r="K7" s="166">
        <f t="shared" si="4"/>
        <v>0</v>
      </c>
      <c r="L7" s="167"/>
      <c r="M7" s="169"/>
      <c r="N7" s="170"/>
      <c r="O7" s="170"/>
      <c r="P7" s="170"/>
      <c r="Q7" s="170"/>
      <c r="R7" s="170"/>
      <c r="S7" s="170"/>
      <c r="T7" s="170"/>
      <c r="U7" s="170"/>
      <c r="V7" s="170"/>
      <c r="W7" s="166">
        <f t="shared" si="5"/>
        <v>0</v>
      </c>
      <c r="X7" s="167"/>
      <c r="Y7" s="169"/>
      <c r="Z7" s="170"/>
      <c r="AA7" s="170"/>
      <c r="AB7" s="170"/>
      <c r="AC7" s="170"/>
      <c r="AD7" s="166">
        <f t="shared" si="6"/>
        <v>0</v>
      </c>
      <c r="AE7" s="167"/>
      <c r="AF7" s="169"/>
      <c r="AG7" s="170"/>
      <c r="AH7" s="170"/>
      <c r="AI7" s="170"/>
      <c r="AJ7" s="166">
        <f t="shared" si="0"/>
        <v>0</v>
      </c>
      <c r="AK7" s="167"/>
    </row>
    <row r="8" spans="1:37" s="171" customFormat="1" x14ac:dyDescent="0.25">
      <c r="A8" s="163" t="s">
        <v>364</v>
      </c>
      <c r="B8" s="164">
        <f t="shared" si="1"/>
        <v>0</v>
      </c>
      <c r="C8" s="165"/>
      <c r="D8" s="165"/>
      <c r="E8" s="166">
        <f t="shared" si="2"/>
        <v>0</v>
      </c>
      <c r="F8" s="167"/>
      <c r="G8" s="168">
        <f t="shared" si="3"/>
        <v>0</v>
      </c>
      <c r="H8" s="169"/>
      <c r="I8" s="170"/>
      <c r="J8" s="170"/>
      <c r="K8" s="166">
        <f t="shared" si="4"/>
        <v>0</v>
      </c>
      <c r="L8" s="167"/>
      <c r="M8" s="169"/>
      <c r="N8" s="170"/>
      <c r="O8" s="170"/>
      <c r="P8" s="170"/>
      <c r="Q8" s="170"/>
      <c r="R8" s="170"/>
      <c r="S8" s="170"/>
      <c r="T8" s="170"/>
      <c r="U8" s="170"/>
      <c r="V8" s="170"/>
      <c r="W8" s="166">
        <f t="shared" si="5"/>
        <v>0</v>
      </c>
      <c r="X8" s="167"/>
      <c r="Y8" s="169"/>
      <c r="Z8" s="170"/>
      <c r="AA8" s="170"/>
      <c r="AB8" s="170"/>
      <c r="AC8" s="170"/>
      <c r="AD8" s="166">
        <f t="shared" si="6"/>
        <v>0</v>
      </c>
      <c r="AE8" s="167"/>
      <c r="AF8" s="169"/>
      <c r="AG8" s="170"/>
      <c r="AH8" s="170"/>
      <c r="AI8" s="170"/>
      <c r="AJ8" s="166">
        <f t="shared" si="0"/>
        <v>0</v>
      </c>
      <c r="AK8" s="167"/>
    </row>
    <row r="9" spans="1:37" s="171" customFormat="1" x14ac:dyDescent="0.25">
      <c r="A9" s="163" t="s">
        <v>365</v>
      </c>
      <c r="B9" s="164">
        <f t="shared" si="1"/>
        <v>0</v>
      </c>
      <c r="C9" s="165"/>
      <c r="D9" s="165"/>
      <c r="E9" s="166">
        <f t="shared" si="2"/>
        <v>0</v>
      </c>
      <c r="F9" s="167"/>
      <c r="G9" s="168">
        <f t="shared" si="3"/>
        <v>0</v>
      </c>
      <c r="H9" s="169"/>
      <c r="I9" s="170"/>
      <c r="J9" s="170"/>
      <c r="K9" s="166">
        <f t="shared" si="4"/>
        <v>0</v>
      </c>
      <c r="L9" s="167"/>
      <c r="M9" s="169"/>
      <c r="N9" s="170"/>
      <c r="O9" s="170"/>
      <c r="P9" s="170"/>
      <c r="Q9" s="170"/>
      <c r="R9" s="170"/>
      <c r="S9" s="170"/>
      <c r="T9" s="170"/>
      <c r="U9" s="170"/>
      <c r="V9" s="170"/>
      <c r="W9" s="166">
        <f t="shared" si="5"/>
        <v>0</v>
      </c>
      <c r="X9" s="167"/>
      <c r="Y9" s="169"/>
      <c r="Z9" s="170"/>
      <c r="AA9" s="170"/>
      <c r="AB9" s="170"/>
      <c r="AC9" s="170"/>
      <c r="AD9" s="166">
        <f t="shared" si="6"/>
        <v>0</v>
      </c>
      <c r="AE9" s="167"/>
      <c r="AF9" s="169"/>
      <c r="AG9" s="170"/>
      <c r="AH9" s="170"/>
      <c r="AI9" s="170"/>
      <c r="AJ9" s="166">
        <f t="shared" si="0"/>
        <v>0</v>
      </c>
      <c r="AK9" s="167"/>
    </row>
    <row r="10" spans="1:37" s="171" customFormat="1" x14ac:dyDescent="0.25">
      <c r="A10" s="163" t="s">
        <v>366</v>
      </c>
      <c r="B10" s="164">
        <f t="shared" si="1"/>
        <v>0</v>
      </c>
      <c r="C10" s="165"/>
      <c r="D10" s="165"/>
      <c r="E10" s="166">
        <f t="shared" si="2"/>
        <v>0</v>
      </c>
      <c r="F10" s="167"/>
      <c r="G10" s="168">
        <f t="shared" si="3"/>
        <v>0</v>
      </c>
      <c r="H10" s="169"/>
      <c r="I10" s="170"/>
      <c r="J10" s="170"/>
      <c r="K10" s="166">
        <f t="shared" si="4"/>
        <v>0</v>
      </c>
      <c r="L10" s="167"/>
      <c r="M10" s="169"/>
      <c r="N10" s="170"/>
      <c r="O10" s="170"/>
      <c r="P10" s="170"/>
      <c r="Q10" s="170"/>
      <c r="R10" s="170"/>
      <c r="S10" s="170"/>
      <c r="T10" s="170"/>
      <c r="U10" s="170"/>
      <c r="V10" s="170"/>
      <c r="W10" s="166">
        <f t="shared" si="5"/>
        <v>0</v>
      </c>
      <c r="X10" s="167"/>
      <c r="Y10" s="169"/>
      <c r="Z10" s="170"/>
      <c r="AA10" s="170"/>
      <c r="AB10" s="170"/>
      <c r="AC10" s="170"/>
      <c r="AD10" s="166">
        <f t="shared" si="6"/>
        <v>0</v>
      </c>
      <c r="AE10" s="167"/>
      <c r="AF10" s="169"/>
      <c r="AG10" s="170"/>
      <c r="AH10" s="170"/>
      <c r="AI10" s="170"/>
      <c r="AJ10" s="166">
        <f t="shared" si="0"/>
        <v>0</v>
      </c>
      <c r="AK10" s="167"/>
    </row>
    <row r="11" spans="1:37" s="171" customFormat="1" x14ac:dyDescent="0.25">
      <c r="A11" s="163" t="s">
        <v>367</v>
      </c>
      <c r="B11" s="164">
        <f t="shared" si="1"/>
        <v>0</v>
      </c>
      <c r="C11" s="165"/>
      <c r="D11" s="165"/>
      <c r="E11" s="166">
        <f t="shared" si="2"/>
        <v>0</v>
      </c>
      <c r="F11" s="167"/>
      <c r="G11" s="168">
        <f t="shared" si="3"/>
        <v>0</v>
      </c>
      <c r="H11" s="169"/>
      <c r="I11" s="170"/>
      <c r="J11" s="170"/>
      <c r="K11" s="166">
        <f t="shared" si="4"/>
        <v>0</v>
      </c>
      <c r="L11" s="167"/>
      <c r="M11" s="169"/>
      <c r="N11" s="170"/>
      <c r="O11" s="170"/>
      <c r="P11" s="170"/>
      <c r="Q11" s="170"/>
      <c r="R11" s="170"/>
      <c r="S11" s="170"/>
      <c r="T11" s="170"/>
      <c r="U11" s="170"/>
      <c r="V11" s="170"/>
      <c r="W11" s="166">
        <f t="shared" si="5"/>
        <v>0</v>
      </c>
      <c r="X11" s="167"/>
      <c r="Y11" s="169"/>
      <c r="Z11" s="170"/>
      <c r="AA11" s="170"/>
      <c r="AB11" s="170"/>
      <c r="AC11" s="170"/>
      <c r="AD11" s="166">
        <f t="shared" si="6"/>
        <v>0</v>
      </c>
      <c r="AE11" s="167"/>
      <c r="AF11" s="169"/>
      <c r="AG11" s="170"/>
      <c r="AH11" s="170"/>
      <c r="AI11" s="170"/>
      <c r="AJ11" s="166">
        <f t="shared" si="0"/>
        <v>0</v>
      </c>
      <c r="AK11" s="167"/>
    </row>
    <row r="12" spans="1:37" s="171" customFormat="1" x14ac:dyDescent="0.25">
      <c r="A12" s="163" t="s">
        <v>368</v>
      </c>
      <c r="B12" s="164">
        <f t="shared" si="1"/>
        <v>0</v>
      </c>
      <c r="C12" s="165"/>
      <c r="D12" s="165"/>
      <c r="E12" s="166">
        <f t="shared" si="2"/>
        <v>0</v>
      </c>
      <c r="F12" s="167"/>
      <c r="G12" s="168">
        <f t="shared" si="3"/>
        <v>0</v>
      </c>
      <c r="H12" s="169"/>
      <c r="I12" s="170"/>
      <c r="J12" s="170"/>
      <c r="K12" s="166">
        <f t="shared" si="4"/>
        <v>0</v>
      </c>
      <c r="L12" s="167"/>
      <c r="M12" s="169"/>
      <c r="N12" s="170"/>
      <c r="O12" s="170"/>
      <c r="P12" s="170"/>
      <c r="Q12" s="170"/>
      <c r="R12" s="170"/>
      <c r="S12" s="170"/>
      <c r="T12" s="170"/>
      <c r="U12" s="170"/>
      <c r="V12" s="170"/>
      <c r="W12" s="166">
        <f t="shared" si="5"/>
        <v>0</v>
      </c>
      <c r="X12" s="167"/>
      <c r="Y12" s="169"/>
      <c r="Z12" s="170"/>
      <c r="AA12" s="170"/>
      <c r="AB12" s="170"/>
      <c r="AC12" s="170"/>
      <c r="AD12" s="166">
        <f t="shared" si="6"/>
        <v>0</v>
      </c>
      <c r="AE12" s="167"/>
      <c r="AF12" s="169"/>
      <c r="AG12" s="170"/>
      <c r="AH12" s="170"/>
      <c r="AI12" s="170"/>
      <c r="AJ12" s="166">
        <f t="shared" si="0"/>
        <v>0</v>
      </c>
      <c r="AK12" s="167"/>
    </row>
    <row r="13" spans="1:37" s="171" customFormat="1" x14ac:dyDescent="0.25">
      <c r="A13" s="163" t="s">
        <v>369</v>
      </c>
      <c r="B13" s="164">
        <f t="shared" si="1"/>
        <v>0</v>
      </c>
      <c r="C13" s="165"/>
      <c r="D13" s="165"/>
      <c r="E13" s="166">
        <f t="shared" si="2"/>
        <v>0</v>
      </c>
      <c r="F13" s="167"/>
      <c r="G13" s="168">
        <f t="shared" si="3"/>
        <v>0</v>
      </c>
      <c r="H13" s="169"/>
      <c r="I13" s="170"/>
      <c r="J13" s="170"/>
      <c r="K13" s="166">
        <f t="shared" si="4"/>
        <v>0</v>
      </c>
      <c r="L13" s="167"/>
      <c r="M13" s="169"/>
      <c r="N13" s="170"/>
      <c r="O13" s="170"/>
      <c r="P13" s="170"/>
      <c r="Q13" s="170"/>
      <c r="R13" s="170"/>
      <c r="S13" s="170"/>
      <c r="T13" s="170"/>
      <c r="U13" s="170"/>
      <c r="V13" s="170"/>
      <c r="W13" s="166">
        <f t="shared" si="5"/>
        <v>0</v>
      </c>
      <c r="X13" s="167"/>
      <c r="Y13" s="169"/>
      <c r="Z13" s="170"/>
      <c r="AA13" s="170"/>
      <c r="AB13" s="170"/>
      <c r="AC13" s="170"/>
      <c r="AD13" s="166">
        <f t="shared" si="6"/>
        <v>0</v>
      </c>
      <c r="AE13" s="167"/>
      <c r="AF13" s="169"/>
      <c r="AG13" s="170"/>
      <c r="AH13" s="170"/>
      <c r="AI13" s="170"/>
      <c r="AJ13" s="166">
        <f t="shared" si="0"/>
        <v>0</v>
      </c>
      <c r="AK13" s="167"/>
    </row>
    <row r="14" spans="1:37" s="171" customFormat="1" x14ac:dyDescent="0.25">
      <c r="A14" s="163" t="s">
        <v>370</v>
      </c>
      <c r="B14" s="164">
        <f t="shared" si="1"/>
        <v>0</v>
      </c>
      <c r="C14" s="165"/>
      <c r="D14" s="165"/>
      <c r="E14" s="166">
        <f t="shared" si="2"/>
        <v>0</v>
      </c>
      <c r="F14" s="167"/>
      <c r="G14" s="168">
        <f t="shared" si="3"/>
        <v>0</v>
      </c>
      <c r="H14" s="169"/>
      <c r="I14" s="170"/>
      <c r="J14" s="170"/>
      <c r="K14" s="166">
        <f t="shared" si="4"/>
        <v>0</v>
      </c>
      <c r="L14" s="167"/>
      <c r="M14" s="169"/>
      <c r="N14" s="170"/>
      <c r="O14" s="170"/>
      <c r="P14" s="170"/>
      <c r="Q14" s="170"/>
      <c r="R14" s="170"/>
      <c r="S14" s="170"/>
      <c r="T14" s="170"/>
      <c r="U14" s="170"/>
      <c r="V14" s="170"/>
      <c r="W14" s="166">
        <f t="shared" si="5"/>
        <v>0</v>
      </c>
      <c r="X14" s="167"/>
      <c r="Y14" s="169"/>
      <c r="Z14" s="170"/>
      <c r="AA14" s="170"/>
      <c r="AB14" s="170"/>
      <c r="AC14" s="170"/>
      <c r="AD14" s="166">
        <f t="shared" si="6"/>
        <v>0</v>
      </c>
      <c r="AE14" s="167"/>
      <c r="AF14" s="169"/>
      <c r="AG14" s="170"/>
      <c r="AH14" s="170"/>
      <c r="AI14" s="170"/>
      <c r="AJ14" s="166">
        <f t="shared" si="0"/>
        <v>0</v>
      </c>
      <c r="AK14" s="167"/>
    </row>
    <row r="15" spans="1:37" s="171" customFormat="1" x14ac:dyDescent="0.25">
      <c r="A15" s="163" t="s">
        <v>371</v>
      </c>
      <c r="B15" s="164">
        <f t="shared" si="1"/>
        <v>0</v>
      </c>
      <c r="C15" s="165"/>
      <c r="D15" s="165"/>
      <c r="E15" s="166">
        <f t="shared" si="2"/>
        <v>0</v>
      </c>
      <c r="F15" s="167"/>
      <c r="G15" s="168">
        <f t="shared" si="3"/>
        <v>0</v>
      </c>
      <c r="H15" s="169"/>
      <c r="I15" s="170"/>
      <c r="J15" s="170"/>
      <c r="K15" s="166">
        <f t="shared" si="4"/>
        <v>0</v>
      </c>
      <c r="L15" s="167"/>
      <c r="M15" s="169"/>
      <c r="N15" s="170"/>
      <c r="O15" s="170"/>
      <c r="P15" s="170"/>
      <c r="Q15" s="170"/>
      <c r="R15" s="170"/>
      <c r="S15" s="170"/>
      <c r="T15" s="170"/>
      <c r="U15" s="170"/>
      <c r="V15" s="170"/>
      <c r="W15" s="166">
        <f t="shared" si="5"/>
        <v>0</v>
      </c>
      <c r="X15" s="167"/>
      <c r="Y15" s="169"/>
      <c r="Z15" s="170"/>
      <c r="AA15" s="170"/>
      <c r="AB15" s="170"/>
      <c r="AC15" s="170"/>
      <c r="AD15" s="166">
        <f t="shared" si="6"/>
        <v>0</v>
      </c>
      <c r="AE15" s="167"/>
      <c r="AF15" s="169"/>
      <c r="AG15" s="170"/>
      <c r="AH15" s="170"/>
      <c r="AI15" s="170"/>
      <c r="AJ15" s="166">
        <f t="shared" si="0"/>
        <v>0</v>
      </c>
      <c r="AK15" s="167"/>
    </row>
    <row r="16" spans="1:37" s="171" customFormat="1" x14ac:dyDescent="0.25">
      <c r="A16" s="163" t="s">
        <v>372</v>
      </c>
      <c r="B16" s="164">
        <f t="shared" si="1"/>
        <v>0</v>
      </c>
      <c r="C16" s="165"/>
      <c r="D16" s="165"/>
      <c r="E16" s="166">
        <f t="shared" si="2"/>
        <v>0</v>
      </c>
      <c r="F16" s="167"/>
      <c r="G16" s="168">
        <f t="shared" si="3"/>
        <v>0</v>
      </c>
      <c r="H16" s="169"/>
      <c r="I16" s="170"/>
      <c r="J16" s="170"/>
      <c r="K16" s="166">
        <f t="shared" si="4"/>
        <v>0</v>
      </c>
      <c r="L16" s="167"/>
      <c r="M16" s="169"/>
      <c r="N16" s="170"/>
      <c r="O16" s="170"/>
      <c r="P16" s="170"/>
      <c r="Q16" s="170"/>
      <c r="R16" s="170"/>
      <c r="S16" s="170"/>
      <c r="T16" s="170"/>
      <c r="U16" s="170"/>
      <c r="V16" s="170"/>
      <c r="W16" s="166">
        <f t="shared" si="5"/>
        <v>0</v>
      </c>
      <c r="X16" s="167"/>
      <c r="Y16" s="169"/>
      <c r="Z16" s="170"/>
      <c r="AA16" s="170"/>
      <c r="AB16" s="170"/>
      <c r="AC16" s="170"/>
      <c r="AD16" s="166">
        <f t="shared" si="6"/>
        <v>0</v>
      </c>
      <c r="AE16" s="167"/>
      <c r="AF16" s="169"/>
      <c r="AG16" s="170"/>
      <c r="AH16" s="170"/>
      <c r="AI16" s="170"/>
      <c r="AJ16" s="166">
        <f t="shared" si="0"/>
        <v>0</v>
      </c>
      <c r="AK16" s="167"/>
    </row>
    <row r="17" spans="1:37" s="171" customFormat="1" x14ac:dyDescent="0.25">
      <c r="A17" s="163" t="s">
        <v>171</v>
      </c>
      <c r="B17" s="164">
        <f t="shared" si="1"/>
        <v>0</v>
      </c>
      <c r="C17" s="165"/>
      <c r="D17" s="165"/>
      <c r="E17" s="166">
        <f t="shared" si="2"/>
        <v>0</v>
      </c>
      <c r="F17" s="167"/>
      <c r="G17" s="168">
        <f t="shared" si="3"/>
        <v>0</v>
      </c>
      <c r="H17" s="169"/>
      <c r="I17" s="170"/>
      <c r="J17" s="170"/>
      <c r="K17" s="166">
        <f t="shared" si="4"/>
        <v>0</v>
      </c>
      <c r="L17" s="167"/>
      <c r="M17" s="169"/>
      <c r="N17" s="170"/>
      <c r="O17" s="170"/>
      <c r="P17" s="170"/>
      <c r="Q17" s="170"/>
      <c r="R17" s="170"/>
      <c r="S17" s="170"/>
      <c r="T17" s="170"/>
      <c r="U17" s="170"/>
      <c r="V17" s="170"/>
      <c r="W17" s="166">
        <f>SUM(M17:V17)-$B17</f>
        <v>0</v>
      </c>
      <c r="X17" s="167"/>
      <c r="Y17" s="169"/>
      <c r="Z17" s="170"/>
      <c r="AA17" s="170"/>
      <c r="AB17" s="170"/>
      <c r="AC17" s="170"/>
      <c r="AD17" s="166">
        <f>SUM(Y17:AC17)-$B17</f>
        <v>0</v>
      </c>
      <c r="AE17" s="167"/>
      <c r="AF17" s="169"/>
      <c r="AG17" s="170"/>
      <c r="AH17" s="170"/>
      <c r="AI17" s="170"/>
      <c r="AJ17" s="166">
        <f t="shared" si="0"/>
        <v>0</v>
      </c>
      <c r="AK17" s="167"/>
    </row>
    <row r="18" spans="1:37" s="171" customFormat="1" x14ac:dyDescent="0.25">
      <c r="B18" s="132"/>
      <c r="C18" s="172"/>
      <c r="D18" s="173"/>
      <c r="E18" s="174">
        <f t="shared" si="2"/>
        <v>0</v>
      </c>
      <c r="F18" s="167"/>
      <c r="G18" s="175"/>
      <c r="H18" s="175"/>
      <c r="I18" s="173"/>
      <c r="J18" s="173"/>
      <c r="K18" s="174"/>
      <c r="L18" s="167"/>
      <c r="M18" s="176"/>
      <c r="N18" s="177"/>
      <c r="O18" s="177"/>
      <c r="P18" s="177"/>
      <c r="Q18" s="177"/>
      <c r="R18" s="177"/>
      <c r="S18" s="177"/>
      <c r="T18" s="177"/>
      <c r="U18" s="177"/>
      <c r="V18" s="177"/>
      <c r="W18" s="174"/>
      <c r="X18" s="167"/>
      <c r="Y18" s="176"/>
      <c r="Z18" s="177"/>
      <c r="AA18" s="177"/>
      <c r="AB18" s="177"/>
      <c r="AC18" s="177"/>
      <c r="AD18" s="174"/>
      <c r="AE18" s="167"/>
      <c r="AF18" s="175"/>
      <c r="AG18" s="173"/>
      <c r="AH18" s="173"/>
      <c r="AI18" s="173"/>
      <c r="AJ18" s="174"/>
      <c r="AK18" s="167"/>
    </row>
    <row r="19" spans="1:37" s="132" customFormat="1" x14ac:dyDescent="0.25">
      <c r="A19" s="132" t="s">
        <v>2</v>
      </c>
      <c r="B19" s="132">
        <f>SUM(B4:B17)</f>
        <v>0</v>
      </c>
      <c r="C19" s="132">
        <f>SUM(C4:C17)</f>
        <v>0</v>
      </c>
      <c r="D19" s="132">
        <f t="shared" ref="D19:V19" si="7">SUM(D4:D17)</f>
        <v>0</v>
      </c>
      <c r="E19" s="166">
        <f t="shared" si="2"/>
        <v>0</v>
      </c>
      <c r="F19" s="178"/>
      <c r="G19" s="168">
        <f t="shared" si="7"/>
        <v>0</v>
      </c>
      <c r="H19" s="168">
        <f t="shared" si="7"/>
        <v>0</v>
      </c>
      <c r="I19" s="179">
        <f t="shared" si="7"/>
        <v>0</v>
      </c>
      <c r="J19" s="179">
        <f t="shared" si="7"/>
        <v>0</v>
      </c>
      <c r="K19" s="166">
        <f>SUM(G19:J19)-$B19</f>
        <v>0</v>
      </c>
      <c r="L19" s="178"/>
      <c r="M19" s="168">
        <f t="shared" si="7"/>
        <v>0</v>
      </c>
      <c r="N19" s="179">
        <f t="shared" si="7"/>
        <v>0</v>
      </c>
      <c r="O19" s="179">
        <f t="shared" si="7"/>
        <v>0</v>
      </c>
      <c r="P19" s="179">
        <f t="shared" si="7"/>
        <v>0</v>
      </c>
      <c r="Q19" s="179">
        <f t="shared" si="7"/>
        <v>0</v>
      </c>
      <c r="R19" s="179">
        <f t="shared" si="7"/>
        <v>0</v>
      </c>
      <c r="S19" s="179">
        <f t="shared" si="7"/>
        <v>0</v>
      </c>
      <c r="T19" s="179">
        <f t="shared" si="7"/>
        <v>0</v>
      </c>
      <c r="U19" s="179">
        <f t="shared" si="7"/>
        <v>0</v>
      </c>
      <c r="V19" s="179">
        <f t="shared" si="7"/>
        <v>0</v>
      </c>
      <c r="W19" s="166">
        <f>SUM(M19:V19)-B19</f>
        <v>0</v>
      </c>
      <c r="X19" s="178"/>
      <c r="Y19" s="179">
        <f t="shared" ref="Y19:AC19" si="8">SUM(Y4:Y17)</f>
        <v>0</v>
      </c>
      <c r="Z19" s="179">
        <f t="shared" si="8"/>
        <v>54379504</v>
      </c>
      <c r="AA19" s="179">
        <f t="shared" si="8"/>
        <v>66096713</v>
      </c>
      <c r="AB19" s="179">
        <f t="shared" si="8"/>
        <v>0</v>
      </c>
      <c r="AC19" s="179">
        <f t="shared" si="8"/>
        <v>0</v>
      </c>
      <c r="AD19" s="166">
        <f t="shared" si="6"/>
        <v>120476217</v>
      </c>
      <c r="AE19" s="178"/>
      <c r="AF19" s="168">
        <f>SUM(AF4:AF18)</f>
        <v>120476217</v>
      </c>
      <c r="AG19" s="168">
        <f t="shared" ref="AG19:AI19" si="9">SUM(AG4:AG18)</f>
        <v>0</v>
      </c>
      <c r="AH19" s="168">
        <f t="shared" si="9"/>
        <v>0</v>
      </c>
      <c r="AI19" s="168">
        <f t="shared" si="9"/>
        <v>0</v>
      </c>
      <c r="AJ19" s="166">
        <f>SUM(AF19:AI19)-$B19</f>
        <v>120476217</v>
      </c>
      <c r="AK19" s="178"/>
    </row>
    <row r="20" spans="1:37" s="132" customFormat="1" ht="45" x14ac:dyDescent="0.25">
      <c r="A20" s="180" t="s">
        <v>378</v>
      </c>
      <c r="B20" s="132">
        <f>'Cash and Investments Lead'!$L$11</f>
        <v>0</v>
      </c>
      <c r="E20" s="181">
        <f>'Cash and Investments Lead'!$L$11</f>
        <v>0</v>
      </c>
      <c r="F20" s="178"/>
      <c r="G20" s="168"/>
      <c r="H20" s="168"/>
      <c r="I20" s="179"/>
      <c r="J20" s="179"/>
      <c r="K20" s="181">
        <f>'Cash and Investments Lead'!$L$11</f>
        <v>0</v>
      </c>
      <c r="L20" s="178"/>
      <c r="M20" s="168"/>
      <c r="N20" s="179"/>
      <c r="O20" s="179"/>
      <c r="P20" s="179"/>
      <c r="Q20" s="179"/>
      <c r="R20" s="179"/>
      <c r="S20" s="179"/>
      <c r="T20" s="179"/>
      <c r="U20" s="179"/>
      <c r="V20" s="179"/>
      <c r="W20" s="181">
        <f>'Cash and Investments Lead'!$L$11</f>
        <v>0</v>
      </c>
      <c r="X20" s="178"/>
      <c r="Y20" s="168"/>
      <c r="Z20" s="179"/>
      <c r="AA20" s="179"/>
      <c r="AB20" s="179"/>
      <c r="AC20" s="179"/>
      <c r="AD20" s="181">
        <f>'Cash and Investments Lead'!$L$11</f>
        <v>0</v>
      </c>
      <c r="AE20" s="178"/>
      <c r="AF20" s="168"/>
      <c r="AG20" s="179"/>
      <c r="AH20" s="179"/>
      <c r="AI20" s="179"/>
      <c r="AJ20" s="181">
        <f>'Cash and Investments Lead'!$L$11</f>
        <v>0</v>
      </c>
      <c r="AK20" s="178"/>
    </row>
    <row r="21" spans="1:37" s="182" customFormat="1" x14ac:dyDescent="0.25">
      <c r="A21" s="182" t="s">
        <v>352</v>
      </c>
      <c r="B21" s="182">
        <f>B19-B20</f>
        <v>0</v>
      </c>
      <c r="E21" s="174">
        <f>E19-E20</f>
        <v>0</v>
      </c>
      <c r="F21" s="178"/>
      <c r="G21" s="183"/>
      <c r="H21" s="183"/>
      <c r="I21" s="184"/>
      <c r="J21" s="184"/>
      <c r="K21" s="174">
        <f>K19-K20</f>
        <v>0</v>
      </c>
      <c r="L21" s="178"/>
      <c r="M21" s="183"/>
      <c r="N21" s="184"/>
      <c r="O21" s="184"/>
      <c r="P21" s="184"/>
      <c r="Q21" s="184"/>
      <c r="R21" s="184"/>
      <c r="S21" s="184"/>
      <c r="T21" s="184"/>
      <c r="U21" s="184"/>
      <c r="V21" s="184"/>
      <c r="W21" s="174">
        <f>W19-W20</f>
        <v>0</v>
      </c>
      <c r="X21" s="178"/>
      <c r="Y21" s="183"/>
      <c r="Z21" s="184"/>
      <c r="AA21" s="184"/>
      <c r="AB21" s="184"/>
      <c r="AC21" s="184"/>
      <c r="AD21" s="174">
        <f>AD19-AD20</f>
        <v>120476217</v>
      </c>
      <c r="AE21" s="178"/>
      <c r="AF21" s="183"/>
      <c r="AG21" s="184"/>
      <c r="AH21" s="184"/>
      <c r="AI21" s="184"/>
      <c r="AJ21" s="174">
        <f>AJ19-AJ20</f>
        <v>120476217</v>
      </c>
      <c r="AK21" s="178"/>
    </row>
  </sheetData>
  <sheetProtection algorithmName="SHA-512" hashValue="Kjt6B55+MFOyY2WaBThcQEH8hPhDYZpb10YVjghsN7K9tb0KVa+/87bSMMSl/pXp8CXhG5g7ITFhqEJpFgKrtQ==" saltValue="6Ne0IxTFdEq1sJMOp1lZOQ==" spinCount="100000" sheet="1" formatCells="0" formatColumns="0" formatRows="0" sort="0" pivotTables="0"/>
  <autoFilter ref="A3:AK3" xr:uid="{913261BD-C432-4B75-89B8-F6BB44854ABA}"/>
  <conditionalFormatting sqref="C6:D17 M6:V17 Y6:AC17 AF6:AI17 D4:D5 Y4:Y5 AB4:AC5 AG4:AI5 N4:V5">
    <cfRule type="containsBlanks" dxfId="8" priority="7">
      <formula>LEN(TRIM(C4))=0</formula>
    </cfRule>
  </conditionalFormatting>
  <conditionalFormatting sqref="G6:J17 G4:G5 I4:J5">
    <cfRule type="containsBlanks" dxfId="7" priority="6">
      <formula>LEN(TRIM(G4))=0</formula>
    </cfRule>
  </conditionalFormatting>
  <conditionalFormatting sqref="C4:C5">
    <cfRule type="containsBlanks" dxfId="4" priority="5">
      <formula>LEN(TRIM(C4))=0</formula>
    </cfRule>
  </conditionalFormatting>
  <conditionalFormatting sqref="Z4:AA5">
    <cfRule type="containsBlanks" dxfId="3" priority="4">
      <formula>LEN(TRIM(Z4))=0</formula>
    </cfRule>
  </conditionalFormatting>
  <conditionalFormatting sqref="AF4:AF5">
    <cfRule type="containsBlanks" dxfId="2" priority="3">
      <formula>LEN(TRIM(AF4))=0</formula>
    </cfRule>
  </conditionalFormatting>
  <conditionalFormatting sqref="M4:M5">
    <cfRule type="containsBlanks" dxfId="1" priority="2">
      <formula>LEN(TRIM(M4))=0</formula>
    </cfRule>
  </conditionalFormatting>
  <conditionalFormatting sqref="H4:H5">
    <cfRule type="containsBlanks" dxfId="0" priority="1">
      <formula>LEN(TRIM(H4))=0</formula>
    </cfRule>
  </conditionalFormatting>
  <pageMargins left="0.7" right="0.7" top="0.75" bottom="0.75" header="0.3" footer="0.3"/>
  <pageSetup orientation="portrait" verticalDpi="0"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0DEE0C-EBED-4EF0-B023-C1D0D37ED3E1}">
  <dimension ref="A1:D12"/>
  <sheetViews>
    <sheetView workbookViewId="0">
      <selection activeCell="C6" sqref="C6"/>
    </sheetView>
  </sheetViews>
  <sheetFormatPr defaultRowHeight="15" x14ac:dyDescent="0.25"/>
  <cols>
    <col min="1" max="1" width="10.85546875" style="31" customWidth="1"/>
    <col min="2" max="16384" width="9.140625" style="31"/>
  </cols>
  <sheetData>
    <row r="1" spans="1:4" ht="15.75" thickBot="1" x14ac:dyDescent="0.3">
      <c r="A1" s="34" t="s">
        <v>424</v>
      </c>
    </row>
    <row r="2" spans="1:4" ht="15.75" thickBot="1" x14ac:dyDescent="0.3">
      <c r="A2" s="35" t="s">
        <v>414</v>
      </c>
      <c r="B2" s="36" t="s">
        <v>415</v>
      </c>
      <c r="C2" s="35" t="s">
        <v>416</v>
      </c>
      <c r="D2" s="31" t="s">
        <v>432</v>
      </c>
    </row>
    <row r="3" spans="1:4" ht="16.5" thickBot="1" x14ac:dyDescent="0.3">
      <c r="A3" s="37" t="s">
        <v>402</v>
      </c>
      <c r="B3" s="38" t="s">
        <v>417</v>
      </c>
      <c r="C3" s="38" t="s">
        <v>402</v>
      </c>
      <c r="D3" s="39" t="s">
        <v>425</v>
      </c>
    </row>
    <row r="4" spans="1:4" ht="16.5" thickBot="1" x14ac:dyDescent="0.3">
      <c r="A4" s="40" t="s">
        <v>405</v>
      </c>
      <c r="B4" s="41" t="s">
        <v>418</v>
      </c>
      <c r="C4" s="40" t="s">
        <v>405</v>
      </c>
      <c r="D4" s="39" t="s">
        <v>426</v>
      </c>
    </row>
    <row r="5" spans="1:4" ht="16.5" thickBot="1" x14ac:dyDescent="0.3">
      <c r="A5" s="37" t="s">
        <v>406</v>
      </c>
      <c r="B5" s="38" t="s">
        <v>406</v>
      </c>
      <c r="C5" s="38" t="s">
        <v>406</v>
      </c>
      <c r="D5" s="39" t="s">
        <v>427</v>
      </c>
    </row>
    <row r="6" spans="1:4" ht="16.5" thickBot="1" x14ac:dyDescent="0.3">
      <c r="A6" s="40" t="s">
        <v>403</v>
      </c>
      <c r="B6" s="41" t="s">
        <v>419</v>
      </c>
      <c r="C6" s="41" t="s">
        <v>403</v>
      </c>
      <c r="D6" s="39" t="s">
        <v>428</v>
      </c>
    </row>
    <row r="7" spans="1:4" ht="16.5" thickBot="1" x14ac:dyDescent="0.3">
      <c r="A7" s="37" t="s">
        <v>407</v>
      </c>
      <c r="B7" s="38" t="s">
        <v>420</v>
      </c>
      <c r="C7" s="38" t="s">
        <v>407</v>
      </c>
      <c r="D7" s="39" t="s">
        <v>429</v>
      </c>
    </row>
    <row r="8" spans="1:4" ht="16.5" thickBot="1" x14ac:dyDescent="0.3">
      <c r="A8" s="41" t="s">
        <v>408</v>
      </c>
      <c r="B8" s="41" t="s">
        <v>408</v>
      </c>
      <c r="C8" s="40" t="s">
        <v>408</v>
      </c>
      <c r="D8" s="39" t="s">
        <v>430</v>
      </c>
    </row>
    <row r="9" spans="1:4" ht="16.5" thickBot="1" x14ac:dyDescent="0.3">
      <c r="A9" s="38" t="s">
        <v>404</v>
      </c>
      <c r="B9" s="38" t="s">
        <v>421</v>
      </c>
      <c r="C9" s="37" t="s">
        <v>404</v>
      </c>
      <c r="D9" s="39" t="s">
        <v>410</v>
      </c>
    </row>
    <row r="10" spans="1:4" ht="16.5" thickBot="1" x14ac:dyDescent="0.3">
      <c r="A10" s="41" t="s">
        <v>409</v>
      </c>
      <c r="B10" s="41" t="s">
        <v>422</v>
      </c>
      <c r="C10" s="40" t="s">
        <v>409</v>
      </c>
      <c r="D10" s="39" t="s">
        <v>411</v>
      </c>
    </row>
    <row r="11" spans="1:4" ht="16.5" thickBot="1" x14ac:dyDescent="0.3">
      <c r="A11" s="38" t="s">
        <v>413</v>
      </c>
      <c r="B11" s="38" t="s">
        <v>413</v>
      </c>
      <c r="C11" s="37" t="s">
        <v>413</v>
      </c>
      <c r="D11" s="39" t="s">
        <v>412</v>
      </c>
    </row>
    <row r="12" spans="1:4" ht="16.5" thickBot="1" x14ac:dyDescent="0.3">
      <c r="A12" s="41" t="s">
        <v>423</v>
      </c>
      <c r="B12" s="41" t="s">
        <v>423</v>
      </c>
      <c r="C12" s="40" t="s">
        <v>423</v>
      </c>
      <c r="D12" s="39" t="s">
        <v>431</v>
      </c>
    </row>
  </sheetData>
  <sheetProtection algorithmName="SHA-512" hashValue="dAPJzGKOa//3FmKGDdpcJ8kkEoodHS/S/OQBC6C8bamj1hsYZxFumYrEv2AmBBAWnetATTjZuMCm0jlEkBufWQ==" saltValue="V/6/GqQhXXcaI1chC63k9A==" spinCount="100000" sheet="1" objects="1" scenarios="1"/>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FA0CB-9AB0-4981-83FF-BC1947D8AAC6}">
  <dimension ref="A1:B67"/>
  <sheetViews>
    <sheetView workbookViewId="0">
      <selection activeCell="A4" sqref="A4"/>
    </sheetView>
  </sheetViews>
  <sheetFormatPr defaultRowHeight="15" x14ac:dyDescent="0.25"/>
  <cols>
    <col min="1" max="1" width="46.5703125" bestFit="1" customWidth="1"/>
  </cols>
  <sheetData>
    <row r="1" spans="1:2" x14ac:dyDescent="0.25">
      <c r="A1" t="s">
        <v>465</v>
      </c>
    </row>
    <row r="3" spans="1:2" x14ac:dyDescent="0.25">
      <c r="A3" t="s">
        <v>466</v>
      </c>
      <c r="B3">
        <v>2025</v>
      </c>
    </row>
    <row r="4" spans="1:2" x14ac:dyDescent="0.25">
      <c r="A4" t="s">
        <v>498</v>
      </c>
      <c r="B4" t="s">
        <v>622</v>
      </c>
    </row>
    <row r="5" spans="1:2" x14ac:dyDescent="0.25">
      <c r="A5" t="s">
        <v>499</v>
      </c>
      <c r="B5" t="s">
        <v>623</v>
      </c>
    </row>
    <row r="6" spans="1:2" x14ac:dyDescent="0.25">
      <c r="A6" t="s">
        <v>647</v>
      </c>
      <c r="B6" t="s">
        <v>648</v>
      </c>
    </row>
    <row r="7" spans="1:2" x14ac:dyDescent="0.25">
      <c r="A7" t="s">
        <v>491</v>
      </c>
      <c r="B7" t="s">
        <v>615</v>
      </c>
    </row>
    <row r="8" spans="1:2" x14ac:dyDescent="0.25">
      <c r="A8" t="s">
        <v>488</v>
      </c>
      <c r="B8" t="s">
        <v>610</v>
      </c>
    </row>
    <row r="9" spans="1:2" x14ac:dyDescent="0.25">
      <c r="A9" t="s">
        <v>526</v>
      </c>
      <c r="B9" t="s">
        <v>610</v>
      </c>
    </row>
    <row r="10" spans="1:2" x14ac:dyDescent="0.25">
      <c r="A10" t="s">
        <v>492</v>
      </c>
      <c r="B10" t="s">
        <v>616</v>
      </c>
    </row>
    <row r="11" spans="1:2" x14ac:dyDescent="0.25">
      <c r="A11" t="s">
        <v>493</v>
      </c>
      <c r="B11" t="s">
        <v>617</v>
      </c>
    </row>
    <row r="12" spans="1:2" x14ac:dyDescent="0.25">
      <c r="A12" t="s">
        <v>638</v>
      </c>
      <c r="B12" t="s">
        <v>639</v>
      </c>
    </row>
    <row r="13" spans="1:2" x14ac:dyDescent="0.25">
      <c r="A13" t="s">
        <v>500</v>
      </c>
      <c r="B13" t="s">
        <v>624</v>
      </c>
    </row>
    <row r="14" spans="1:2" x14ac:dyDescent="0.25">
      <c r="A14" t="s">
        <v>471</v>
      </c>
      <c r="B14" t="s">
        <v>590</v>
      </c>
    </row>
    <row r="15" spans="1:2" x14ac:dyDescent="0.25">
      <c r="A15" t="s">
        <v>474</v>
      </c>
      <c r="B15" t="s">
        <v>596</v>
      </c>
    </row>
    <row r="16" spans="1:2" x14ac:dyDescent="0.25">
      <c r="A16" t="s">
        <v>514</v>
      </c>
      <c r="B16" t="s">
        <v>640</v>
      </c>
    </row>
    <row r="17" spans="1:2" x14ac:dyDescent="0.25">
      <c r="A17" t="s">
        <v>473</v>
      </c>
      <c r="B17" s="68" t="s">
        <v>521</v>
      </c>
    </row>
    <row r="18" spans="1:2" x14ac:dyDescent="0.25">
      <c r="A18" t="s">
        <v>479</v>
      </c>
      <c r="B18" t="s">
        <v>600</v>
      </c>
    </row>
    <row r="19" spans="1:2" x14ac:dyDescent="0.25">
      <c r="A19" t="s">
        <v>501</v>
      </c>
      <c r="B19" t="s">
        <v>625</v>
      </c>
    </row>
    <row r="20" spans="1:2" x14ac:dyDescent="0.25">
      <c r="A20" t="s">
        <v>494</v>
      </c>
      <c r="B20" t="s">
        <v>618</v>
      </c>
    </row>
    <row r="21" spans="1:2" x14ac:dyDescent="0.25">
      <c r="A21" t="s">
        <v>484</v>
      </c>
      <c r="B21" t="s">
        <v>606</v>
      </c>
    </row>
    <row r="22" spans="1:2" x14ac:dyDescent="0.25">
      <c r="A22" t="s">
        <v>502</v>
      </c>
      <c r="B22" t="s">
        <v>626</v>
      </c>
    </row>
    <row r="23" spans="1:2" x14ac:dyDescent="0.25">
      <c r="A23" t="s">
        <v>503</v>
      </c>
      <c r="B23" t="s">
        <v>627</v>
      </c>
    </row>
    <row r="24" spans="1:2" x14ac:dyDescent="0.25">
      <c r="A24" t="s">
        <v>490</v>
      </c>
      <c r="B24" t="s">
        <v>612</v>
      </c>
    </row>
    <row r="25" spans="1:2" x14ac:dyDescent="0.25">
      <c r="A25" t="s">
        <v>478</v>
      </c>
      <c r="B25" t="s">
        <v>599</v>
      </c>
    </row>
    <row r="26" spans="1:2" x14ac:dyDescent="0.25">
      <c r="A26" t="s">
        <v>468</v>
      </c>
      <c r="B26" t="s">
        <v>519</v>
      </c>
    </row>
    <row r="27" spans="1:2" x14ac:dyDescent="0.25">
      <c r="A27" t="s">
        <v>515</v>
      </c>
      <c r="B27" t="s">
        <v>641</v>
      </c>
    </row>
    <row r="28" spans="1:2" x14ac:dyDescent="0.25">
      <c r="A28" t="s">
        <v>495</v>
      </c>
      <c r="B28" t="s">
        <v>619</v>
      </c>
    </row>
    <row r="29" spans="1:2" x14ac:dyDescent="0.25">
      <c r="A29" t="s">
        <v>583</v>
      </c>
      <c r="B29" t="s">
        <v>605</v>
      </c>
    </row>
    <row r="30" spans="1:2" x14ac:dyDescent="0.25">
      <c r="A30" t="s">
        <v>483</v>
      </c>
      <c r="B30" t="s">
        <v>604</v>
      </c>
    </row>
    <row r="31" spans="1:2" x14ac:dyDescent="0.25">
      <c r="A31" t="s">
        <v>613</v>
      </c>
      <c r="B31" t="s">
        <v>614</v>
      </c>
    </row>
    <row r="32" spans="1:2" x14ac:dyDescent="0.25">
      <c r="A32" t="s">
        <v>475</v>
      </c>
      <c r="B32" t="s">
        <v>645</v>
      </c>
    </row>
    <row r="33" spans="1:2" x14ac:dyDescent="0.25">
      <c r="A33" t="s">
        <v>525</v>
      </c>
      <c r="B33" t="s">
        <v>608</v>
      </c>
    </row>
    <row r="34" spans="1:2" x14ac:dyDescent="0.25">
      <c r="A34" t="s">
        <v>486</v>
      </c>
      <c r="B34" t="s">
        <v>608</v>
      </c>
    </row>
    <row r="35" spans="1:2" x14ac:dyDescent="0.25">
      <c r="A35" t="s">
        <v>505</v>
      </c>
      <c r="B35" t="s">
        <v>629</v>
      </c>
    </row>
    <row r="36" spans="1:2" x14ac:dyDescent="0.25">
      <c r="A36" t="s">
        <v>523</v>
      </c>
      <c r="B36" t="s">
        <v>608</v>
      </c>
    </row>
    <row r="37" spans="1:2" x14ac:dyDescent="0.25">
      <c r="A37" t="s">
        <v>524</v>
      </c>
      <c r="B37" t="s">
        <v>608</v>
      </c>
    </row>
    <row r="38" spans="1:2" x14ac:dyDescent="0.25">
      <c r="A38" t="s">
        <v>522</v>
      </c>
      <c r="B38" t="s">
        <v>608</v>
      </c>
    </row>
    <row r="39" spans="1:2" x14ac:dyDescent="0.25">
      <c r="A39" t="s">
        <v>506</v>
      </c>
      <c r="B39" t="s">
        <v>630</v>
      </c>
    </row>
    <row r="40" spans="1:2" x14ac:dyDescent="0.25">
      <c r="A40" t="s">
        <v>594</v>
      </c>
      <c r="B40" t="s">
        <v>595</v>
      </c>
    </row>
    <row r="41" spans="1:2" x14ac:dyDescent="0.25">
      <c r="A41" t="s">
        <v>592</v>
      </c>
      <c r="B41" t="s">
        <v>593</v>
      </c>
    </row>
    <row r="42" spans="1:2" x14ac:dyDescent="0.25">
      <c r="A42" t="s">
        <v>507</v>
      </c>
      <c r="B42" t="s">
        <v>631</v>
      </c>
    </row>
    <row r="43" spans="1:2" x14ac:dyDescent="0.25">
      <c r="A43" t="s">
        <v>477</v>
      </c>
      <c r="B43" t="s">
        <v>598</v>
      </c>
    </row>
    <row r="44" spans="1:2" x14ac:dyDescent="0.25">
      <c r="A44" t="s">
        <v>516</v>
      </c>
      <c r="B44" t="s">
        <v>644</v>
      </c>
    </row>
    <row r="45" spans="1:2" x14ac:dyDescent="0.25">
      <c r="A45" t="s">
        <v>508</v>
      </c>
      <c r="B45" t="s">
        <v>632</v>
      </c>
    </row>
    <row r="46" spans="1:2" x14ac:dyDescent="0.25">
      <c r="A46" t="s">
        <v>489</v>
      </c>
      <c r="B46" t="s">
        <v>611</v>
      </c>
    </row>
    <row r="47" spans="1:2" x14ac:dyDescent="0.25">
      <c r="A47" t="s">
        <v>485</v>
      </c>
      <c r="B47" t="s">
        <v>607</v>
      </c>
    </row>
    <row r="48" spans="1:2" x14ac:dyDescent="0.25">
      <c r="A48" t="s">
        <v>642</v>
      </c>
      <c r="B48" t="s">
        <v>643</v>
      </c>
    </row>
    <row r="49" spans="1:2" x14ac:dyDescent="0.25">
      <c r="A49" t="s">
        <v>517</v>
      </c>
      <c r="B49" t="s">
        <v>646</v>
      </c>
    </row>
    <row r="50" spans="1:2" x14ac:dyDescent="0.25">
      <c r="A50" t="s">
        <v>470</v>
      </c>
      <c r="B50" t="s">
        <v>589</v>
      </c>
    </row>
    <row r="51" spans="1:2" x14ac:dyDescent="0.25">
      <c r="A51" t="s">
        <v>482</v>
      </c>
      <c r="B51" t="s">
        <v>603</v>
      </c>
    </row>
    <row r="52" spans="1:2" x14ac:dyDescent="0.25">
      <c r="A52" t="s">
        <v>481</v>
      </c>
      <c r="B52" t="s">
        <v>602</v>
      </c>
    </row>
    <row r="53" spans="1:2" x14ac:dyDescent="0.25">
      <c r="A53" t="s">
        <v>496</v>
      </c>
      <c r="B53" t="s">
        <v>620</v>
      </c>
    </row>
    <row r="54" spans="1:2" x14ac:dyDescent="0.25">
      <c r="A54" t="s">
        <v>467</v>
      </c>
      <c r="B54" t="s">
        <v>518</v>
      </c>
    </row>
    <row r="55" spans="1:2" x14ac:dyDescent="0.25">
      <c r="A55" t="s">
        <v>509</v>
      </c>
      <c r="B55" t="s">
        <v>633</v>
      </c>
    </row>
    <row r="56" spans="1:2" x14ac:dyDescent="0.25">
      <c r="A56" t="s">
        <v>480</v>
      </c>
      <c r="B56" t="s">
        <v>601</v>
      </c>
    </row>
    <row r="57" spans="1:2" x14ac:dyDescent="0.25">
      <c r="A57" t="s">
        <v>504</v>
      </c>
      <c r="B57" t="s">
        <v>628</v>
      </c>
    </row>
    <row r="58" spans="1:2" x14ac:dyDescent="0.25">
      <c r="A58" t="s">
        <v>472</v>
      </c>
      <c r="B58" t="s">
        <v>591</v>
      </c>
    </row>
    <row r="59" spans="1:2" x14ac:dyDescent="0.25">
      <c r="A59" t="s">
        <v>510</v>
      </c>
      <c r="B59" t="s">
        <v>634</v>
      </c>
    </row>
    <row r="60" spans="1:2" x14ac:dyDescent="0.25">
      <c r="A60" t="s">
        <v>511</v>
      </c>
      <c r="B60" t="s">
        <v>635</v>
      </c>
    </row>
    <row r="61" spans="1:2" x14ac:dyDescent="0.25">
      <c r="A61" t="s">
        <v>476</v>
      </c>
      <c r="B61" t="s">
        <v>597</v>
      </c>
    </row>
    <row r="62" spans="1:2" x14ac:dyDescent="0.25">
      <c r="A62" t="s">
        <v>469</v>
      </c>
      <c r="B62" t="s">
        <v>520</v>
      </c>
    </row>
    <row r="63" spans="1:2" x14ac:dyDescent="0.25">
      <c r="A63" t="s">
        <v>487</v>
      </c>
      <c r="B63" t="s">
        <v>609</v>
      </c>
    </row>
    <row r="64" spans="1:2" x14ac:dyDescent="0.25">
      <c r="A64" t="s">
        <v>527</v>
      </c>
      <c r="B64" t="s">
        <v>609</v>
      </c>
    </row>
    <row r="65" spans="1:2" x14ac:dyDescent="0.25">
      <c r="A65" t="s">
        <v>512</v>
      </c>
      <c r="B65" t="s">
        <v>636</v>
      </c>
    </row>
    <row r="66" spans="1:2" x14ac:dyDescent="0.25">
      <c r="A66" t="s">
        <v>497</v>
      </c>
      <c r="B66" t="s">
        <v>621</v>
      </c>
    </row>
    <row r="67" spans="1:2" x14ac:dyDescent="0.25">
      <c r="A67" t="s">
        <v>513</v>
      </c>
      <c r="B67" t="s">
        <v>637</v>
      </c>
    </row>
  </sheetData>
  <autoFilter ref="A3:B3" xr:uid="{431FA0CB-9AB0-4981-83FF-BC1947D8AAC6}"/>
  <sortState xmlns:xlrd2="http://schemas.microsoft.com/office/spreadsheetml/2017/richdata2" ref="A4:B67">
    <sortCondition ref="A4:A67"/>
  </sortState>
  <conditionalFormatting sqref="A49">
    <cfRule type="duplicateValues" dxfId="6" priority="1"/>
  </conditionalFormatting>
  <conditionalFormatting sqref="A50:A62 A4:A48">
    <cfRule type="duplicateValues" dxfId="5" priority="2"/>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Q558"/>
  <sheetViews>
    <sheetView workbookViewId="0"/>
  </sheetViews>
  <sheetFormatPr defaultRowHeight="15" x14ac:dyDescent="0.25"/>
  <cols>
    <col min="2" max="2" width="18.85546875" customWidth="1"/>
  </cols>
  <sheetData>
    <row r="1" spans="1:11" ht="15.75" thickTop="1" x14ac:dyDescent="0.25">
      <c r="A1" s="8"/>
      <c r="B1" s="9"/>
      <c r="C1" s="9"/>
      <c r="D1" s="9"/>
      <c r="E1" s="9"/>
      <c r="F1" s="9"/>
      <c r="G1" s="9"/>
      <c r="H1" s="9"/>
      <c r="I1" s="9"/>
      <c r="J1" s="9"/>
      <c r="K1" s="10"/>
    </row>
    <row r="2" spans="1:11" ht="18.75" x14ac:dyDescent="0.3">
      <c r="A2" s="11" t="s">
        <v>247</v>
      </c>
      <c r="B2" s="4"/>
      <c r="C2" s="4"/>
      <c r="D2" s="4"/>
      <c r="E2" s="4"/>
      <c r="F2" s="4"/>
      <c r="G2" s="4"/>
      <c r="H2" s="4"/>
      <c r="I2" s="4"/>
      <c r="J2" s="4"/>
      <c r="K2" s="12"/>
    </row>
    <row r="3" spans="1:11" x14ac:dyDescent="0.25">
      <c r="A3" s="13"/>
      <c r="B3" s="4"/>
      <c r="C3" s="4"/>
      <c r="D3" s="4"/>
      <c r="E3" s="4"/>
      <c r="F3" s="4"/>
      <c r="G3" s="4"/>
      <c r="H3" s="4"/>
      <c r="I3" s="4"/>
      <c r="J3" s="4"/>
      <c r="K3" s="12"/>
    </row>
    <row r="4" spans="1:11" x14ac:dyDescent="0.25">
      <c r="A4" s="13"/>
      <c r="B4" s="3"/>
      <c r="C4" s="3" t="s">
        <v>3</v>
      </c>
      <c r="D4" s="3"/>
      <c r="E4" s="4"/>
      <c r="F4" s="4"/>
      <c r="G4" s="4"/>
      <c r="H4" s="4"/>
      <c r="I4" s="4"/>
      <c r="J4" s="4"/>
      <c r="K4" s="12"/>
    </row>
    <row r="5" spans="1:11" x14ac:dyDescent="0.25">
      <c r="A5" s="13"/>
      <c r="B5" s="3"/>
      <c r="C5" s="3"/>
      <c r="D5" s="3"/>
      <c r="E5" s="4"/>
      <c r="F5" s="4"/>
      <c r="G5" s="4"/>
      <c r="H5" s="4"/>
      <c r="I5" s="4"/>
      <c r="J5" s="4"/>
      <c r="K5" s="12"/>
    </row>
    <row r="6" spans="1:11" x14ac:dyDescent="0.25">
      <c r="A6" s="13"/>
      <c r="B6" s="3"/>
      <c r="C6" s="3" t="s">
        <v>4</v>
      </c>
      <c r="D6" s="3"/>
      <c r="E6" s="4"/>
      <c r="F6" s="4"/>
      <c r="G6" s="4"/>
      <c r="H6" s="4"/>
      <c r="I6" s="4"/>
      <c r="J6" s="4"/>
      <c r="K6" s="12"/>
    </row>
    <row r="7" spans="1:11" x14ac:dyDescent="0.25">
      <c r="A7" s="13">
        <v>1</v>
      </c>
      <c r="B7" s="3">
        <v>1100000000</v>
      </c>
      <c r="C7" s="3" t="s">
        <v>4</v>
      </c>
      <c r="D7" s="3" t="s">
        <v>5</v>
      </c>
      <c r="E7" s="4"/>
      <c r="F7" s="4"/>
      <c r="G7" s="4"/>
      <c r="H7" s="4"/>
      <c r="I7" s="4"/>
      <c r="J7" s="4"/>
      <c r="K7" s="12"/>
    </row>
    <row r="8" spans="1:11" x14ac:dyDescent="0.25">
      <c r="A8" s="13">
        <v>2</v>
      </c>
      <c r="B8" s="3">
        <v>1200010000</v>
      </c>
      <c r="C8" s="3" t="s">
        <v>4</v>
      </c>
      <c r="D8" s="3" t="s">
        <v>6</v>
      </c>
      <c r="E8" s="4"/>
      <c r="F8" s="4"/>
      <c r="G8" s="4"/>
      <c r="H8" s="4"/>
      <c r="I8" s="4"/>
      <c r="J8" s="4"/>
      <c r="K8" s="12"/>
    </row>
    <row r="9" spans="1:11" x14ac:dyDescent="0.25">
      <c r="A9" s="13">
        <v>3</v>
      </c>
      <c r="B9" s="3"/>
      <c r="C9" s="3" t="s">
        <v>4</v>
      </c>
      <c r="D9" s="3" t="s">
        <v>7</v>
      </c>
      <c r="E9" s="4"/>
      <c r="F9" s="4"/>
      <c r="G9" s="4"/>
      <c r="H9" s="4"/>
      <c r="I9" s="4"/>
      <c r="J9" s="4"/>
      <c r="K9" s="12"/>
    </row>
    <row r="10" spans="1:11" x14ac:dyDescent="0.25">
      <c r="A10" s="13">
        <v>4</v>
      </c>
      <c r="B10" s="3">
        <v>1300150000</v>
      </c>
      <c r="C10" s="3" t="s">
        <v>4</v>
      </c>
      <c r="D10" s="3" t="s">
        <v>197</v>
      </c>
      <c r="E10" s="4"/>
      <c r="F10" s="4"/>
      <c r="G10" s="4"/>
      <c r="H10" s="4"/>
      <c r="I10" s="4"/>
      <c r="J10" s="4"/>
      <c r="K10" s="12"/>
    </row>
    <row r="11" spans="1:11" x14ac:dyDescent="0.25">
      <c r="A11" s="13">
        <v>5</v>
      </c>
      <c r="B11" s="3">
        <v>1300151000</v>
      </c>
      <c r="C11" s="3" t="s">
        <v>4</v>
      </c>
      <c r="D11" s="3" t="s">
        <v>198</v>
      </c>
      <c r="E11" s="4"/>
      <c r="F11" s="4"/>
      <c r="G11" s="4"/>
      <c r="H11" s="4"/>
      <c r="I11" s="4"/>
      <c r="J11" s="4"/>
      <c r="K11" s="12"/>
    </row>
    <row r="12" spans="1:11" x14ac:dyDescent="0.25">
      <c r="A12" s="13">
        <v>6</v>
      </c>
      <c r="B12" s="3">
        <v>1300160000</v>
      </c>
      <c r="C12" s="3" t="s">
        <v>4</v>
      </c>
      <c r="D12" s="3" t="s">
        <v>199</v>
      </c>
      <c r="E12" s="4"/>
      <c r="F12" s="4"/>
      <c r="G12" s="4"/>
      <c r="H12" s="4"/>
      <c r="I12" s="4"/>
      <c r="J12" s="4"/>
      <c r="K12" s="12"/>
    </row>
    <row r="13" spans="1:11" x14ac:dyDescent="0.25">
      <c r="A13" s="13">
        <v>7</v>
      </c>
      <c r="B13" s="3">
        <v>1300161000</v>
      </c>
      <c r="C13" s="3" t="s">
        <v>4</v>
      </c>
      <c r="D13" s="3" t="s">
        <v>200</v>
      </c>
      <c r="E13" s="4"/>
      <c r="F13" s="4"/>
      <c r="G13" s="4"/>
      <c r="H13" s="4"/>
      <c r="I13" s="4"/>
      <c r="J13" s="4"/>
      <c r="K13" s="12"/>
    </row>
    <row r="14" spans="1:11" x14ac:dyDescent="0.25">
      <c r="A14" s="13">
        <v>8</v>
      </c>
      <c r="B14" s="3">
        <v>1300230000</v>
      </c>
      <c r="C14" s="3" t="s">
        <v>4</v>
      </c>
      <c r="D14" s="3" t="s">
        <v>201</v>
      </c>
      <c r="E14" s="4"/>
      <c r="F14" s="4"/>
      <c r="G14" s="4"/>
      <c r="H14" s="4"/>
      <c r="I14" s="4"/>
      <c r="J14" s="4"/>
      <c r="K14" s="12"/>
    </row>
    <row r="15" spans="1:11" x14ac:dyDescent="0.25">
      <c r="A15" s="13">
        <v>9</v>
      </c>
      <c r="B15" s="3">
        <v>1300030000</v>
      </c>
      <c r="C15" s="3" t="s">
        <v>4</v>
      </c>
      <c r="D15" s="3" t="s">
        <v>202</v>
      </c>
      <c r="E15" s="4"/>
      <c r="F15" s="4"/>
      <c r="G15" s="4"/>
      <c r="H15" s="4"/>
      <c r="I15" s="4"/>
      <c r="J15" s="4"/>
      <c r="K15" s="12"/>
    </row>
    <row r="16" spans="1:11" x14ac:dyDescent="0.25">
      <c r="A16" s="13">
        <v>10</v>
      </c>
      <c r="B16" s="3">
        <v>1300011000</v>
      </c>
      <c r="C16" s="3" t="s">
        <v>4</v>
      </c>
      <c r="D16" s="3" t="s">
        <v>203</v>
      </c>
      <c r="E16" s="4"/>
      <c r="F16" s="4"/>
      <c r="G16" s="4"/>
      <c r="H16" s="4"/>
      <c r="I16" s="4"/>
      <c r="J16" s="4"/>
      <c r="K16" s="12"/>
    </row>
    <row r="17" spans="1:11" x14ac:dyDescent="0.25">
      <c r="A17" s="13">
        <v>11</v>
      </c>
      <c r="B17" s="3">
        <v>1300040000</v>
      </c>
      <c r="C17" s="3" t="s">
        <v>4</v>
      </c>
      <c r="D17" s="3" t="s">
        <v>204</v>
      </c>
      <c r="E17" s="4"/>
      <c r="F17" s="4"/>
      <c r="G17" s="4"/>
      <c r="H17" s="4"/>
      <c r="I17" s="4"/>
      <c r="J17" s="4"/>
      <c r="K17" s="12"/>
    </row>
    <row r="18" spans="1:11" x14ac:dyDescent="0.25">
      <c r="A18" s="13">
        <v>12</v>
      </c>
      <c r="B18" s="3">
        <v>1300041000</v>
      </c>
      <c r="C18" s="3" t="s">
        <v>4</v>
      </c>
      <c r="D18" s="3" t="s">
        <v>205</v>
      </c>
      <c r="E18" s="4"/>
      <c r="F18" s="4"/>
      <c r="G18" s="4"/>
      <c r="H18" s="4"/>
      <c r="I18" s="4"/>
      <c r="J18" s="4"/>
      <c r="K18" s="12"/>
    </row>
    <row r="19" spans="1:11" x14ac:dyDescent="0.25">
      <c r="A19" s="13">
        <v>13</v>
      </c>
      <c r="B19" s="3">
        <v>1310000000</v>
      </c>
      <c r="C19" s="3" t="s">
        <v>4</v>
      </c>
      <c r="D19" s="3" t="s">
        <v>206</v>
      </c>
      <c r="E19" s="4"/>
      <c r="F19" s="4"/>
      <c r="G19" s="4"/>
      <c r="H19" s="4"/>
      <c r="I19" s="4"/>
      <c r="J19" s="4"/>
      <c r="K19" s="12"/>
    </row>
    <row r="20" spans="1:11" x14ac:dyDescent="0.25">
      <c r="A20" s="13">
        <v>14</v>
      </c>
      <c r="B20" s="3">
        <v>1311000000</v>
      </c>
      <c r="C20" s="3" t="s">
        <v>4</v>
      </c>
      <c r="D20" s="3" t="s">
        <v>207</v>
      </c>
      <c r="E20" s="4"/>
      <c r="F20" s="4"/>
      <c r="G20" s="4"/>
      <c r="H20" s="4"/>
      <c r="I20" s="4"/>
      <c r="J20" s="4"/>
      <c r="K20" s="12"/>
    </row>
    <row r="21" spans="1:11" x14ac:dyDescent="0.25">
      <c r="A21" s="13">
        <v>15</v>
      </c>
      <c r="B21" s="3">
        <v>1320000000</v>
      </c>
      <c r="C21" s="3" t="s">
        <v>4</v>
      </c>
      <c r="D21" s="3" t="s">
        <v>208</v>
      </c>
      <c r="E21" s="4"/>
      <c r="F21" s="4"/>
      <c r="G21" s="4"/>
      <c r="H21" s="4"/>
      <c r="I21" s="4"/>
      <c r="J21" s="4"/>
      <c r="K21" s="12"/>
    </row>
    <row r="22" spans="1:11" x14ac:dyDescent="0.25">
      <c r="A22" s="13">
        <v>16</v>
      </c>
      <c r="B22" s="3">
        <v>1321000000</v>
      </c>
      <c r="C22" s="3" t="s">
        <v>4</v>
      </c>
      <c r="D22" s="3" t="s">
        <v>209</v>
      </c>
      <c r="E22" s="4"/>
      <c r="F22" s="4"/>
      <c r="G22" s="4"/>
      <c r="H22" s="4"/>
      <c r="I22" s="4"/>
      <c r="J22" s="4"/>
      <c r="K22" s="12"/>
    </row>
    <row r="23" spans="1:11" x14ac:dyDescent="0.25">
      <c r="A23" s="13">
        <v>17</v>
      </c>
      <c r="B23" s="3">
        <v>1300210000</v>
      </c>
      <c r="C23" s="3" t="s">
        <v>4</v>
      </c>
      <c r="D23" s="3" t="s">
        <v>8</v>
      </c>
      <c r="E23" s="4"/>
      <c r="F23" s="4"/>
      <c r="G23" s="4"/>
      <c r="H23" s="4"/>
      <c r="I23" s="4"/>
      <c r="J23" s="4"/>
      <c r="K23" s="12"/>
    </row>
    <row r="24" spans="1:11" x14ac:dyDescent="0.25">
      <c r="A24" s="13">
        <v>18</v>
      </c>
      <c r="B24" s="3">
        <v>1331000000</v>
      </c>
      <c r="C24" s="3" t="s">
        <v>4</v>
      </c>
      <c r="D24" s="3" t="s">
        <v>9</v>
      </c>
      <c r="E24" s="4"/>
      <c r="F24" s="4"/>
      <c r="G24" s="4"/>
      <c r="H24" s="4"/>
      <c r="I24" s="4"/>
      <c r="J24" s="4"/>
      <c r="K24" s="12"/>
    </row>
    <row r="25" spans="1:11" x14ac:dyDescent="0.25">
      <c r="A25" s="13">
        <v>19</v>
      </c>
      <c r="B25" s="3">
        <v>1332000000</v>
      </c>
      <c r="C25" s="3" t="s">
        <v>4</v>
      </c>
      <c r="D25" s="3" t="s">
        <v>10</v>
      </c>
      <c r="E25" s="4"/>
      <c r="F25" s="4"/>
      <c r="G25" s="4"/>
      <c r="H25" s="4"/>
      <c r="I25" s="4"/>
      <c r="J25" s="4"/>
      <c r="K25" s="12"/>
    </row>
    <row r="26" spans="1:11" x14ac:dyDescent="0.25">
      <c r="A26" s="13">
        <v>20</v>
      </c>
      <c r="B26" s="5">
        <v>1390040000</v>
      </c>
      <c r="C26" s="3" t="s">
        <v>4</v>
      </c>
      <c r="D26" s="5" t="s">
        <v>11</v>
      </c>
      <c r="E26" s="4"/>
      <c r="F26" s="4"/>
      <c r="G26" s="4"/>
      <c r="H26" s="4"/>
      <c r="I26" s="4"/>
      <c r="J26" s="4"/>
      <c r="K26" s="12"/>
    </row>
    <row r="27" spans="1:11" x14ac:dyDescent="0.25">
      <c r="A27" s="13">
        <v>21</v>
      </c>
      <c r="B27" s="5">
        <v>1390030000</v>
      </c>
      <c r="C27" s="3" t="s">
        <v>4</v>
      </c>
      <c r="D27" s="5" t="s">
        <v>12</v>
      </c>
      <c r="E27" s="4"/>
      <c r="F27" s="4"/>
      <c r="G27" s="4"/>
      <c r="H27" s="4"/>
      <c r="I27" s="4"/>
      <c r="J27" s="4"/>
      <c r="K27" s="12"/>
    </row>
    <row r="28" spans="1:11" x14ac:dyDescent="0.25">
      <c r="A28" s="13">
        <v>22</v>
      </c>
      <c r="B28" s="5">
        <v>1390020000</v>
      </c>
      <c r="C28" s="3" t="s">
        <v>4</v>
      </c>
      <c r="D28" s="5" t="s">
        <v>13</v>
      </c>
      <c r="E28" s="4"/>
      <c r="F28" s="4"/>
      <c r="G28" s="4"/>
      <c r="H28" s="4"/>
      <c r="I28" s="4"/>
      <c r="J28" s="4"/>
      <c r="K28" s="12"/>
    </row>
    <row r="29" spans="1:11" x14ac:dyDescent="0.25">
      <c r="A29" s="13">
        <v>23</v>
      </c>
      <c r="B29" s="6"/>
      <c r="C29" s="3" t="s">
        <v>4</v>
      </c>
      <c r="D29" s="6" t="s">
        <v>187</v>
      </c>
      <c r="E29" s="4"/>
      <c r="F29" s="4"/>
      <c r="G29" s="4"/>
      <c r="H29" s="4"/>
      <c r="I29" s="4"/>
      <c r="J29" s="4"/>
      <c r="K29" s="12"/>
    </row>
    <row r="30" spans="1:11" x14ac:dyDescent="0.25">
      <c r="A30" s="13">
        <v>24</v>
      </c>
      <c r="B30" s="6"/>
      <c r="C30" s="3" t="s">
        <v>4</v>
      </c>
      <c r="D30" s="6" t="s">
        <v>188</v>
      </c>
      <c r="E30" s="4"/>
      <c r="F30" s="4"/>
      <c r="G30" s="4"/>
      <c r="H30" s="4"/>
      <c r="I30" s="4"/>
      <c r="J30" s="4"/>
      <c r="K30" s="12"/>
    </row>
    <row r="31" spans="1:11" x14ac:dyDescent="0.25">
      <c r="A31" s="13">
        <v>25</v>
      </c>
      <c r="B31" s="6"/>
      <c r="C31" s="3" t="s">
        <v>4</v>
      </c>
      <c r="D31" s="6" t="s">
        <v>189</v>
      </c>
      <c r="E31" s="4"/>
      <c r="F31" s="4"/>
      <c r="G31" s="4"/>
      <c r="H31" s="4"/>
      <c r="I31" s="4"/>
      <c r="J31" s="4"/>
      <c r="K31" s="12"/>
    </row>
    <row r="32" spans="1:11" x14ac:dyDescent="0.25">
      <c r="A32" s="13">
        <v>26</v>
      </c>
      <c r="B32" s="3">
        <v>1400030000</v>
      </c>
      <c r="C32" s="3" t="s">
        <v>4</v>
      </c>
      <c r="D32" s="3" t="s">
        <v>14</v>
      </c>
      <c r="E32" s="4"/>
      <c r="F32" s="4"/>
      <c r="G32" s="4"/>
      <c r="H32" s="4"/>
      <c r="I32" s="4"/>
      <c r="J32" s="4"/>
      <c r="K32" s="12"/>
    </row>
    <row r="33" spans="1:11" x14ac:dyDescent="0.25">
      <c r="A33" s="13">
        <v>27</v>
      </c>
      <c r="B33" s="3">
        <v>1600110000</v>
      </c>
      <c r="C33" s="3" t="s">
        <v>4</v>
      </c>
      <c r="D33" s="3" t="s">
        <v>15</v>
      </c>
      <c r="E33" s="4"/>
      <c r="F33" s="4"/>
      <c r="G33" s="4"/>
      <c r="H33" s="4"/>
      <c r="I33" s="4"/>
      <c r="J33" s="4"/>
      <c r="K33" s="12"/>
    </row>
    <row r="34" spans="1:11" x14ac:dyDescent="0.25">
      <c r="A34" s="13">
        <v>28</v>
      </c>
      <c r="B34" s="3" t="s">
        <v>16</v>
      </c>
      <c r="C34" s="3" t="s">
        <v>4</v>
      </c>
      <c r="D34" s="3" t="s">
        <v>17</v>
      </c>
      <c r="E34" s="4"/>
      <c r="F34" s="4"/>
      <c r="G34" s="4"/>
      <c r="H34" s="4"/>
      <c r="I34" s="4"/>
      <c r="J34" s="4"/>
      <c r="K34" s="12"/>
    </row>
    <row r="35" spans="1:11" x14ac:dyDescent="0.25">
      <c r="A35" s="13">
        <v>29</v>
      </c>
      <c r="B35" s="3">
        <v>1500010000</v>
      </c>
      <c r="C35" s="3" t="s">
        <v>4</v>
      </c>
      <c r="D35" s="3" t="s">
        <v>210</v>
      </c>
      <c r="E35" s="4"/>
      <c r="F35" s="4"/>
      <c r="G35" s="4"/>
      <c r="H35" s="4"/>
      <c r="I35" s="4"/>
      <c r="J35" s="4"/>
      <c r="K35" s="12"/>
    </row>
    <row r="36" spans="1:11" x14ac:dyDescent="0.25">
      <c r="A36" s="13">
        <v>30</v>
      </c>
      <c r="B36" s="3">
        <v>1500020000</v>
      </c>
      <c r="C36" s="3" t="s">
        <v>4</v>
      </c>
      <c r="D36" s="3" t="s">
        <v>211</v>
      </c>
      <c r="E36" s="4"/>
      <c r="F36" s="4"/>
      <c r="G36" s="4"/>
      <c r="H36" s="4"/>
      <c r="I36" s="4"/>
      <c r="J36" s="4"/>
      <c r="K36" s="12"/>
    </row>
    <row r="37" spans="1:11" x14ac:dyDescent="0.25">
      <c r="A37" s="13">
        <v>31</v>
      </c>
      <c r="B37" s="3">
        <v>1500040000</v>
      </c>
      <c r="C37" s="3" t="s">
        <v>4</v>
      </c>
      <c r="D37" s="3" t="s">
        <v>212</v>
      </c>
      <c r="E37" s="4"/>
      <c r="F37" s="4"/>
      <c r="G37" s="4"/>
      <c r="H37" s="4"/>
      <c r="I37" s="4"/>
      <c r="J37" s="4"/>
      <c r="K37" s="12"/>
    </row>
    <row r="38" spans="1:11" x14ac:dyDescent="0.25">
      <c r="A38" s="13">
        <v>32</v>
      </c>
      <c r="B38" s="3">
        <v>1500041000</v>
      </c>
      <c r="C38" s="3" t="s">
        <v>4</v>
      </c>
      <c r="D38" s="3" t="s">
        <v>209</v>
      </c>
      <c r="E38" s="4"/>
      <c r="F38" s="4"/>
      <c r="G38" s="4"/>
      <c r="H38" s="4"/>
      <c r="I38" s="4"/>
      <c r="J38" s="4"/>
      <c r="K38" s="12"/>
    </row>
    <row r="39" spans="1:11" x14ac:dyDescent="0.25">
      <c r="A39" s="13">
        <v>33</v>
      </c>
      <c r="B39" s="3">
        <v>1500990000</v>
      </c>
      <c r="C39" s="3" t="s">
        <v>4</v>
      </c>
      <c r="D39" s="3" t="s">
        <v>213</v>
      </c>
      <c r="E39" s="4"/>
      <c r="F39" s="4"/>
      <c r="G39" s="4"/>
      <c r="H39" s="4"/>
      <c r="I39" s="4"/>
      <c r="J39" s="4"/>
      <c r="K39" s="12"/>
    </row>
    <row r="40" spans="1:11" x14ac:dyDescent="0.25">
      <c r="A40" s="13">
        <v>34</v>
      </c>
      <c r="B40" s="3">
        <v>1600010000</v>
      </c>
      <c r="C40" s="3" t="s">
        <v>4</v>
      </c>
      <c r="D40" s="3" t="s">
        <v>18</v>
      </c>
      <c r="E40" s="4"/>
      <c r="F40" s="4"/>
      <c r="G40" s="4"/>
      <c r="H40" s="4"/>
      <c r="I40" s="4"/>
      <c r="J40" s="4"/>
      <c r="K40" s="12"/>
    </row>
    <row r="41" spans="1:11" x14ac:dyDescent="0.25">
      <c r="A41" s="13">
        <v>35</v>
      </c>
      <c r="B41" s="3"/>
      <c r="C41" s="3" t="s">
        <v>4</v>
      </c>
      <c r="D41" s="3" t="s">
        <v>214</v>
      </c>
      <c r="E41" s="4"/>
      <c r="F41" s="4"/>
      <c r="G41" s="4"/>
      <c r="H41" s="4"/>
      <c r="I41" s="4"/>
      <c r="J41" s="4"/>
      <c r="K41" s="12"/>
    </row>
    <row r="42" spans="1:11" x14ac:dyDescent="0.25">
      <c r="A42" s="13">
        <v>36</v>
      </c>
      <c r="B42" s="3"/>
      <c r="C42" s="3" t="s">
        <v>19</v>
      </c>
      <c r="D42" s="3"/>
      <c r="E42" s="4"/>
      <c r="F42" s="4"/>
      <c r="G42" s="4"/>
      <c r="H42" s="4"/>
      <c r="I42" s="4"/>
      <c r="J42" s="4"/>
      <c r="K42" s="12"/>
    </row>
    <row r="43" spans="1:11" x14ac:dyDescent="0.25">
      <c r="A43" s="13">
        <v>37</v>
      </c>
      <c r="B43" s="3">
        <v>1204010000</v>
      </c>
      <c r="C43" s="3" t="s">
        <v>19</v>
      </c>
      <c r="D43" s="3" t="s">
        <v>20</v>
      </c>
      <c r="E43" s="4"/>
      <c r="F43" s="4"/>
      <c r="G43" s="4"/>
      <c r="H43" s="4"/>
      <c r="I43" s="4"/>
      <c r="J43" s="4"/>
      <c r="K43" s="12"/>
    </row>
    <row r="44" spans="1:11" x14ac:dyDescent="0.25">
      <c r="A44" s="13">
        <v>38</v>
      </c>
      <c r="B44" s="3"/>
      <c r="C44" s="3" t="s">
        <v>19</v>
      </c>
      <c r="D44" s="3" t="s">
        <v>21</v>
      </c>
      <c r="E44" s="4"/>
      <c r="F44" s="4"/>
      <c r="G44" s="4"/>
      <c r="H44" s="4"/>
      <c r="I44" s="4"/>
      <c r="J44" s="4"/>
      <c r="K44" s="12"/>
    </row>
    <row r="45" spans="1:11" x14ac:dyDescent="0.25">
      <c r="A45" s="13">
        <v>39</v>
      </c>
      <c r="B45" s="3">
        <v>1340150000</v>
      </c>
      <c r="C45" s="3" t="s">
        <v>19</v>
      </c>
      <c r="D45" s="3" t="s">
        <v>197</v>
      </c>
      <c r="E45" s="4"/>
      <c r="F45" s="4"/>
      <c r="G45" s="4"/>
      <c r="H45" s="4"/>
      <c r="I45" s="4"/>
      <c r="J45" s="4"/>
      <c r="K45" s="12"/>
    </row>
    <row r="46" spans="1:11" x14ac:dyDescent="0.25">
      <c r="A46" s="13">
        <v>40</v>
      </c>
      <c r="B46" s="3">
        <v>1340151000</v>
      </c>
      <c r="C46" s="3" t="s">
        <v>19</v>
      </c>
      <c r="D46" s="3" t="s">
        <v>198</v>
      </c>
      <c r="E46" s="4"/>
      <c r="F46" s="4"/>
      <c r="G46" s="4"/>
      <c r="H46" s="4"/>
      <c r="I46" s="4"/>
      <c r="J46" s="4"/>
      <c r="K46" s="12"/>
    </row>
    <row r="47" spans="1:11" x14ac:dyDescent="0.25">
      <c r="A47" s="13">
        <v>41</v>
      </c>
      <c r="B47" s="3">
        <v>1340160000</v>
      </c>
      <c r="C47" s="3" t="s">
        <v>19</v>
      </c>
      <c r="D47" s="3" t="s">
        <v>199</v>
      </c>
      <c r="E47" s="4"/>
      <c r="F47" s="4"/>
      <c r="G47" s="4"/>
      <c r="H47" s="4"/>
      <c r="I47" s="4"/>
      <c r="J47" s="4"/>
      <c r="K47" s="12"/>
    </row>
    <row r="48" spans="1:11" x14ac:dyDescent="0.25">
      <c r="A48" s="13">
        <v>42</v>
      </c>
      <c r="B48" s="3">
        <v>1340161000</v>
      </c>
      <c r="C48" s="3" t="s">
        <v>19</v>
      </c>
      <c r="D48" s="3" t="s">
        <v>200</v>
      </c>
      <c r="E48" s="4"/>
      <c r="F48" s="4"/>
      <c r="G48" s="4"/>
      <c r="H48" s="4"/>
      <c r="I48" s="4"/>
      <c r="J48" s="4"/>
      <c r="K48" s="12"/>
    </row>
    <row r="49" spans="1:11" x14ac:dyDescent="0.25">
      <c r="A49" s="13">
        <v>43</v>
      </c>
      <c r="B49" s="3">
        <v>1340010000</v>
      </c>
      <c r="C49" s="3" t="s">
        <v>19</v>
      </c>
      <c r="D49" s="3" t="s">
        <v>215</v>
      </c>
      <c r="E49" s="4"/>
      <c r="F49" s="4"/>
      <c r="G49" s="4"/>
      <c r="H49" s="4"/>
      <c r="I49" s="4"/>
      <c r="J49" s="4"/>
      <c r="K49" s="12"/>
    </row>
    <row r="50" spans="1:11" x14ac:dyDescent="0.25">
      <c r="A50" s="13">
        <v>44</v>
      </c>
      <c r="B50" s="3">
        <v>1340011000</v>
      </c>
      <c r="C50" s="3" t="s">
        <v>19</v>
      </c>
      <c r="D50" s="3" t="s">
        <v>203</v>
      </c>
      <c r="E50" s="4"/>
      <c r="F50" s="4"/>
      <c r="G50" s="4"/>
      <c r="H50" s="4"/>
      <c r="I50" s="4"/>
      <c r="J50" s="4"/>
      <c r="K50" s="12"/>
    </row>
    <row r="51" spans="1:11" x14ac:dyDescent="0.25">
      <c r="A51" s="13">
        <v>45</v>
      </c>
      <c r="B51" s="3">
        <v>1340040000</v>
      </c>
      <c r="C51" s="3" t="s">
        <v>19</v>
      </c>
      <c r="D51" s="3" t="s">
        <v>204</v>
      </c>
      <c r="E51" s="4"/>
      <c r="F51" s="4"/>
      <c r="G51" s="4"/>
      <c r="H51" s="4"/>
      <c r="I51" s="4"/>
      <c r="J51" s="4"/>
      <c r="K51" s="12"/>
    </row>
    <row r="52" spans="1:11" x14ac:dyDescent="0.25">
      <c r="A52" s="13">
        <v>46</v>
      </c>
      <c r="B52" s="3">
        <v>1340041000</v>
      </c>
      <c r="C52" s="3" t="s">
        <v>19</v>
      </c>
      <c r="D52" s="3" t="s">
        <v>205</v>
      </c>
      <c r="E52" s="4"/>
      <c r="F52" s="4"/>
      <c r="G52" s="4"/>
      <c r="H52" s="4"/>
      <c r="I52" s="4"/>
      <c r="J52" s="4"/>
      <c r="K52" s="12"/>
    </row>
    <row r="53" spans="1:11" x14ac:dyDescent="0.25">
      <c r="A53" s="13">
        <v>47</v>
      </c>
      <c r="B53" s="3">
        <v>1350000000</v>
      </c>
      <c r="C53" s="3" t="s">
        <v>19</v>
      </c>
      <c r="D53" s="3" t="s">
        <v>206</v>
      </c>
      <c r="E53" s="4"/>
      <c r="F53" s="4"/>
      <c r="G53" s="4"/>
      <c r="H53" s="4"/>
      <c r="I53" s="4"/>
      <c r="J53" s="4"/>
      <c r="K53" s="12"/>
    </row>
    <row r="54" spans="1:11" x14ac:dyDescent="0.25">
      <c r="A54" s="13">
        <v>48</v>
      </c>
      <c r="B54" s="3">
        <v>1351000000</v>
      </c>
      <c r="C54" s="3" t="s">
        <v>19</v>
      </c>
      <c r="D54" s="3" t="s">
        <v>207</v>
      </c>
      <c r="E54" s="4"/>
      <c r="F54" s="4"/>
      <c r="G54" s="4"/>
      <c r="H54" s="4"/>
      <c r="I54" s="4"/>
      <c r="J54" s="4"/>
      <c r="K54" s="12"/>
    </row>
    <row r="55" spans="1:11" x14ac:dyDescent="0.25">
      <c r="A55" s="13">
        <v>49</v>
      </c>
      <c r="B55" s="3">
        <v>1360000000</v>
      </c>
      <c r="C55" s="3" t="s">
        <v>19</v>
      </c>
      <c r="D55" s="3" t="s">
        <v>216</v>
      </c>
      <c r="E55" s="4"/>
      <c r="F55" s="4"/>
      <c r="G55" s="4"/>
      <c r="H55" s="4"/>
      <c r="I55" s="4"/>
      <c r="J55" s="4"/>
      <c r="K55" s="12"/>
    </row>
    <row r="56" spans="1:11" x14ac:dyDescent="0.25">
      <c r="A56" s="13">
        <v>50</v>
      </c>
      <c r="B56" s="3">
        <v>1361000000</v>
      </c>
      <c r="C56" s="3" t="s">
        <v>19</v>
      </c>
      <c r="D56" s="3" t="s">
        <v>209</v>
      </c>
      <c r="E56" s="4"/>
      <c r="F56" s="4"/>
      <c r="G56" s="4"/>
      <c r="H56" s="4"/>
      <c r="I56" s="4"/>
      <c r="J56" s="4"/>
      <c r="K56" s="12"/>
    </row>
    <row r="57" spans="1:11" x14ac:dyDescent="0.25">
      <c r="A57" s="13">
        <v>51</v>
      </c>
      <c r="B57" s="5">
        <v>1390010000</v>
      </c>
      <c r="C57" s="3" t="s">
        <v>19</v>
      </c>
      <c r="D57" s="5" t="s">
        <v>22</v>
      </c>
      <c r="E57" s="4"/>
      <c r="F57" s="4"/>
      <c r="G57" s="4"/>
      <c r="H57" s="4"/>
      <c r="I57" s="4"/>
      <c r="J57" s="4"/>
      <c r="K57" s="12"/>
    </row>
    <row r="58" spans="1:11" x14ac:dyDescent="0.25">
      <c r="A58" s="13">
        <v>52</v>
      </c>
      <c r="B58" s="6"/>
      <c r="C58" s="3" t="s">
        <v>19</v>
      </c>
      <c r="D58" s="6" t="s">
        <v>190</v>
      </c>
      <c r="E58" s="4"/>
      <c r="F58" s="4"/>
      <c r="G58" s="4"/>
      <c r="H58" s="4"/>
      <c r="I58" s="4"/>
      <c r="J58" s="4"/>
      <c r="K58" s="12"/>
    </row>
    <row r="59" spans="1:11" x14ac:dyDescent="0.25">
      <c r="A59" s="13">
        <v>53</v>
      </c>
      <c r="B59" s="3"/>
      <c r="C59" s="3"/>
      <c r="D59" s="3"/>
      <c r="E59" s="4"/>
      <c r="F59" s="4"/>
      <c r="G59" s="4"/>
      <c r="H59" s="4"/>
      <c r="I59" s="4"/>
      <c r="J59" s="4"/>
      <c r="K59" s="12"/>
    </row>
    <row r="60" spans="1:11" x14ac:dyDescent="0.25">
      <c r="A60" s="13">
        <v>54</v>
      </c>
      <c r="B60" s="3"/>
      <c r="C60" s="3" t="s">
        <v>24</v>
      </c>
      <c r="D60" s="4"/>
      <c r="E60" s="4"/>
      <c r="F60" s="4"/>
      <c r="G60" s="4"/>
      <c r="H60" s="4"/>
      <c r="I60" s="4"/>
      <c r="J60" s="4"/>
      <c r="K60" s="12"/>
    </row>
    <row r="61" spans="1:11" x14ac:dyDescent="0.25">
      <c r="A61" s="13">
        <v>55</v>
      </c>
      <c r="B61" s="3">
        <v>1506010000</v>
      </c>
      <c r="C61" s="3" t="s">
        <v>24</v>
      </c>
      <c r="D61" s="3" t="s">
        <v>210</v>
      </c>
      <c r="E61" s="4"/>
      <c r="F61" s="4"/>
      <c r="G61" s="4"/>
      <c r="H61" s="4"/>
      <c r="I61" s="4"/>
      <c r="J61" s="4"/>
      <c r="K61" s="12"/>
    </row>
    <row r="62" spans="1:11" x14ac:dyDescent="0.25">
      <c r="A62" s="13">
        <v>56</v>
      </c>
      <c r="B62" s="3" t="s">
        <v>25</v>
      </c>
      <c r="C62" s="3" t="s">
        <v>24</v>
      </c>
      <c r="D62" s="3" t="s">
        <v>211</v>
      </c>
      <c r="E62" s="4"/>
      <c r="F62" s="4"/>
      <c r="G62" s="4"/>
      <c r="H62" s="4"/>
      <c r="I62" s="4"/>
      <c r="J62" s="4"/>
      <c r="K62" s="12"/>
    </row>
    <row r="63" spans="1:11" x14ac:dyDescent="0.25">
      <c r="A63" s="13">
        <v>57</v>
      </c>
      <c r="B63" s="3" t="s">
        <v>26</v>
      </c>
      <c r="C63" s="3" t="s">
        <v>24</v>
      </c>
      <c r="D63" s="3" t="s">
        <v>217</v>
      </c>
      <c r="E63" s="4"/>
      <c r="F63" s="4"/>
      <c r="G63" s="4"/>
      <c r="H63" s="4"/>
      <c r="I63" s="4"/>
      <c r="J63" s="4"/>
      <c r="K63" s="12"/>
    </row>
    <row r="64" spans="1:11" x14ac:dyDescent="0.25">
      <c r="A64" s="13">
        <v>58</v>
      </c>
      <c r="B64" s="3" t="s">
        <v>27</v>
      </c>
      <c r="C64" s="3" t="s">
        <v>24</v>
      </c>
      <c r="D64" s="3" t="s">
        <v>218</v>
      </c>
      <c r="E64" s="4"/>
      <c r="F64" s="4"/>
      <c r="G64" s="4"/>
      <c r="H64" s="4"/>
      <c r="I64" s="4"/>
      <c r="J64" s="4"/>
      <c r="K64" s="12"/>
    </row>
    <row r="65" spans="1:11" x14ac:dyDescent="0.25">
      <c r="A65" s="13">
        <v>59</v>
      </c>
      <c r="B65" s="3" t="s">
        <v>28</v>
      </c>
      <c r="C65" s="3" t="s">
        <v>24</v>
      </c>
      <c r="D65" s="3" t="s">
        <v>219</v>
      </c>
      <c r="E65" s="4"/>
      <c r="F65" s="4"/>
      <c r="G65" s="4"/>
      <c r="H65" s="4"/>
      <c r="I65" s="4"/>
      <c r="J65" s="4"/>
      <c r="K65" s="12"/>
    </row>
    <row r="66" spans="1:11" x14ac:dyDescent="0.25">
      <c r="A66" s="13">
        <v>60</v>
      </c>
      <c r="B66" s="3">
        <v>1506990000</v>
      </c>
      <c r="C66" s="3" t="s">
        <v>24</v>
      </c>
      <c r="D66" s="3" t="s">
        <v>171</v>
      </c>
      <c r="E66" s="4"/>
      <c r="F66" s="4"/>
      <c r="G66" s="4"/>
      <c r="H66" s="4"/>
      <c r="I66" s="4"/>
      <c r="J66" s="4"/>
      <c r="K66" s="12"/>
    </row>
    <row r="67" spans="1:11" x14ac:dyDescent="0.25">
      <c r="A67" s="13">
        <v>61</v>
      </c>
      <c r="B67" s="3">
        <v>1620090000</v>
      </c>
      <c r="C67" s="3" t="s">
        <v>24</v>
      </c>
      <c r="D67" s="3" t="s">
        <v>23</v>
      </c>
      <c r="E67" s="4"/>
      <c r="F67" s="4"/>
      <c r="G67" s="4"/>
      <c r="H67" s="4"/>
      <c r="I67" s="4"/>
      <c r="J67" s="4"/>
      <c r="K67" s="12"/>
    </row>
    <row r="68" spans="1:11" x14ac:dyDescent="0.25">
      <c r="A68" s="13">
        <v>62</v>
      </c>
      <c r="B68" s="3">
        <v>1606110000</v>
      </c>
      <c r="C68" s="3" t="s">
        <v>24</v>
      </c>
      <c r="D68" s="3" t="s">
        <v>29</v>
      </c>
      <c r="E68" s="4"/>
      <c r="F68" s="4"/>
      <c r="G68" s="4"/>
      <c r="H68" s="4"/>
      <c r="I68" s="4"/>
      <c r="J68" s="4"/>
      <c r="K68" s="12"/>
    </row>
    <row r="69" spans="1:11" x14ac:dyDescent="0.25">
      <c r="A69" s="13">
        <v>63</v>
      </c>
      <c r="B69" s="3" t="s">
        <v>16</v>
      </c>
      <c r="C69" s="3" t="s">
        <v>30</v>
      </c>
      <c r="D69" s="4"/>
      <c r="E69" s="4"/>
      <c r="F69" s="4"/>
      <c r="G69" s="4"/>
      <c r="H69" s="4"/>
      <c r="I69" s="4"/>
      <c r="J69" s="4"/>
      <c r="K69" s="12"/>
    </row>
    <row r="70" spans="1:11" x14ac:dyDescent="0.25">
      <c r="A70" s="13">
        <v>64</v>
      </c>
      <c r="B70" s="3">
        <v>1804001500</v>
      </c>
      <c r="C70" s="3" t="s">
        <v>30</v>
      </c>
      <c r="D70" s="3" t="s">
        <v>220</v>
      </c>
      <c r="E70" s="4"/>
      <c r="F70" s="4"/>
      <c r="G70" s="4"/>
      <c r="H70" s="4"/>
      <c r="I70" s="4"/>
      <c r="J70" s="4"/>
      <c r="K70" s="12"/>
    </row>
    <row r="71" spans="1:11" x14ac:dyDescent="0.25">
      <c r="A71" s="13">
        <v>65</v>
      </c>
      <c r="B71" s="3">
        <v>1804001505</v>
      </c>
      <c r="C71" s="3" t="s">
        <v>30</v>
      </c>
      <c r="D71" s="3" t="s">
        <v>221</v>
      </c>
      <c r="E71" s="4"/>
      <c r="F71" s="4"/>
      <c r="G71" s="4"/>
      <c r="H71" s="4"/>
      <c r="I71" s="4"/>
      <c r="J71" s="4"/>
      <c r="K71" s="12"/>
    </row>
    <row r="72" spans="1:11" x14ac:dyDescent="0.25">
      <c r="A72" s="13">
        <v>66</v>
      </c>
      <c r="B72" s="3">
        <v>1804001510</v>
      </c>
      <c r="C72" s="3" t="s">
        <v>30</v>
      </c>
      <c r="D72" s="3" t="s">
        <v>222</v>
      </c>
      <c r="E72" s="4"/>
      <c r="F72" s="4"/>
      <c r="G72" s="4"/>
      <c r="H72" s="4"/>
      <c r="I72" s="4"/>
      <c r="J72" s="4"/>
      <c r="K72" s="12"/>
    </row>
    <row r="73" spans="1:11" x14ac:dyDescent="0.25">
      <c r="A73" s="13">
        <v>67</v>
      </c>
      <c r="B73" s="3">
        <v>1804001525</v>
      </c>
      <c r="C73" s="3" t="s">
        <v>30</v>
      </c>
      <c r="D73" s="3" t="s">
        <v>223</v>
      </c>
      <c r="E73" s="4"/>
      <c r="F73" s="4"/>
      <c r="G73" s="4"/>
      <c r="H73" s="4"/>
      <c r="I73" s="4"/>
      <c r="J73" s="4"/>
      <c r="K73" s="12"/>
    </row>
    <row r="74" spans="1:11" x14ac:dyDescent="0.25">
      <c r="A74" s="13">
        <v>68</v>
      </c>
      <c r="B74" s="3">
        <v>1804001530</v>
      </c>
      <c r="C74" s="3" t="s">
        <v>30</v>
      </c>
      <c r="D74" s="3" t="s">
        <v>224</v>
      </c>
      <c r="E74" s="4"/>
      <c r="F74" s="4"/>
      <c r="G74" s="4"/>
      <c r="H74" s="4"/>
      <c r="I74" s="4"/>
      <c r="J74" s="4"/>
      <c r="K74" s="12"/>
    </row>
    <row r="75" spans="1:11" x14ac:dyDescent="0.25">
      <c r="A75" s="13">
        <v>69</v>
      </c>
      <c r="B75" s="3">
        <v>1804001540</v>
      </c>
      <c r="C75" s="3" t="s">
        <v>30</v>
      </c>
      <c r="D75" s="3" t="s">
        <v>225</v>
      </c>
      <c r="E75" s="4"/>
      <c r="F75" s="4"/>
      <c r="G75" s="4"/>
      <c r="H75" s="4"/>
      <c r="I75" s="4"/>
      <c r="J75" s="4"/>
      <c r="K75" s="12"/>
    </row>
    <row r="76" spans="1:11" x14ac:dyDescent="0.25">
      <c r="A76" s="13">
        <v>70</v>
      </c>
      <c r="B76" s="3">
        <v>1804001545</v>
      </c>
      <c r="C76" s="3" t="s">
        <v>30</v>
      </c>
      <c r="D76" s="3" t="s">
        <v>226</v>
      </c>
      <c r="E76" s="4"/>
      <c r="F76" s="4"/>
      <c r="G76" s="4"/>
      <c r="H76" s="4"/>
      <c r="I76" s="4"/>
      <c r="J76" s="4"/>
      <c r="K76" s="12"/>
    </row>
    <row r="77" spans="1:11" x14ac:dyDescent="0.25">
      <c r="A77" s="13">
        <v>71</v>
      </c>
      <c r="B77" s="3">
        <v>1804001550</v>
      </c>
      <c r="C77" s="3" t="s">
        <v>30</v>
      </c>
      <c r="D77" s="3" t="s">
        <v>227</v>
      </c>
      <c r="E77" s="4"/>
      <c r="F77" s="4"/>
      <c r="G77" s="4"/>
      <c r="H77" s="4"/>
      <c r="I77" s="4"/>
      <c r="J77" s="4"/>
      <c r="K77" s="12"/>
    </row>
    <row r="78" spans="1:11" x14ac:dyDescent="0.25">
      <c r="A78" s="13">
        <v>72</v>
      </c>
      <c r="B78" s="3">
        <v>1804001555</v>
      </c>
      <c r="C78" s="3" t="s">
        <v>30</v>
      </c>
      <c r="D78" s="3" t="s">
        <v>228</v>
      </c>
      <c r="E78" s="4"/>
      <c r="F78" s="4"/>
      <c r="G78" s="4"/>
      <c r="H78" s="4"/>
      <c r="I78" s="4"/>
      <c r="J78" s="4"/>
      <c r="K78" s="12"/>
    </row>
    <row r="79" spans="1:11" x14ac:dyDescent="0.25">
      <c r="A79" s="13">
        <v>73</v>
      </c>
      <c r="B79" s="3">
        <v>1804001565</v>
      </c>
      <c r="C79" s="3" t="s">
        <v>30</v>
      </c>
      <c r="D79" s="3" t="s">
        <v>229</v>
      </c>
      <c r="E79" s="4"/>
      <c r="F79" s="4"/>
      <c r="G79" s="4"/>
      <c r="H79" s="4"/>
      <c r="I79" s="4"/>
      <c r="J79" s="4"/>
      <c r="K79" s="12"/>
    </row>
    <row r="80" spans="1:11" x14ac:dyDescent="0.25">
      <c r="A80" s="13">
        <v>74</v>
      </c>
      <c r="B80" s="3">
        <v>1804001570</v>
      </c>
      <c r="C80" s="3" t="s">
        <v>30</v>
      </c>
      <c r="D80" s="3" t="s">
        <v>230</v>
      </c>
      <c r="E80" s="4"/>
      <c r="F80" s="4"/>
      <c r="G80" s="4"/>
      <c r="H80" s="4"/>
      <c r="I80" s="4"/>
      <c r="J80" s="4"/>
      <c r="K80" s="12"/>
    </row>
    <row r="81" spans="1:11" x14ac:dyDescent="0.25">
      <c r="A81" s="13">
        <v>75</v>
      </c>
      <c r="B81" s="3">
        <v>1804001580</v>
      </c>
      <c r="C81" s="3" t="s">
        <v>30</v>
      </c>
      <c r="D81" s="3" t="s">
        <v>231</v>
      </c>
      <c r="E81" s="4"/>
      <c r="F81" s="4"/>
      <c r="G81" s="4"/>
      <c r="H81" s="4"/>
      <c r="I81" s="4"/>
      <c r="J81" s="4"/>
      <c r="K81" s="12"/>
    </row>
    <row r="82" spans="1:11" x14ac:dyDescent="0.25">
      <c r="A82" s="13">
        <v>76</v>
      </c>
      <c r="B82" s="3">
        <v>1804001585</v>
      </c>
      <c r="C82" s="3" t="s">
        <v>30</v>
      </c>
      <c r="D82" s="3" t="s">
        <v>232</v>
      </c>
      <c r="E82" s="4"/>
      <c r="F82" s="4"/>
      <c r="G82" s="4"/>
      <c r="H82" s="4"/>
      <c r="I82" s="4"/>
      <c r="J82" s="4"/>
      <c r="K82" s="12"/>
    </row>
    <row r="83" spans="1:11" x14ac:dyDescent="0.25">
      <c r="A83" s="13">
        <v>77</v>
      </c>
      <c r="B83" s="3">
        <v>1804001590</v>
      </c>
      <c r="C83" s="3" t="s">
        <v>30</v>
      </c>
      <c r="D83" s="3" t="s">
        <v>233</v>
      </c>
      <c r="E83" s="4"/>
      <c r="F83" s="4"/>
      <c r="G83" s="4"/>
      <c r="H83" s="4"/>
      <c r="I83" s="4"/>
      <c r="J83" s="4"/>
      <c r="K83" s="12"/>
    </row>
    <row r="84" spans="1:11" x14ac:dyDescent="0.25">
      <c r="A84" s="13">
        <v>78</v>
      </c>
      <c r="B84" s="3">
        <v>1804001595</v>
      </c>
      <c r="C84" s="3" t="s">
        <v>30</v>
      </c>
      <c r="D84" s="3" t="s">
        <v>234</v>
      </c>
      <c r="E84" s="4"/>
      <c r="F84" s="4"/>
      <c r="G84" s="4"/>
      <c r="H84" s="4"/>
      <c r="I84" s="4"/>
      <c r="J84" s="4"/>
      <c r="K84" s="12"/>
    </row>
    <row r="85" spans="1:11" x14ac:dyDescent="0.25">
      <c r="A85" s="13">
        <v>79</v>
      </c>
      <c r="B85" s="3">
        <v>1606010000</v>
      </c>
      <c r="C85" s="3" t="s">
        <v>30</v>
      </c>
      <c r="D85" s="3" t="s">
        <v>31</v>
      </c>
      <c r="E85" s="4"/>
      <c r="F85" s="4"/>
      <c r="G85" s="4"/>
      <c r="H85" s="4"/>
      <c r="I85" s="4"/>
      <c r="J85" s="4"/>
      <c r="K85" s="12"/>
    </row>
    <row r="86" spans="1:11" x14ac:dyDescent="0.25">
      <c r="A86" s="13">
        <v>80</v>
      </c>
      <c r="B86" s="3"/>
      <c r="C86" s="3" t="s">
        <v>30</v>
      </c>
      <c r="D86" s="3" t="s">
        <v>235</v>
      </c>
      <c r="E86" s="4"/>
      <c r="F86" s="4"/>
      <c r="G86" s="4"/>
      <c r="H86" s="4"/>
      <c r="I86" s="4"/>
      <c r="J86" s="4"/>
      <c r="K86" s="12"/>
    </row>
    <row r="87" spans="1:11" x14ac:dyDescent="0.25">
      <c r="A87" s="13">
        <v>81</v>
      </c>
      <c r="B87" s="3"/>
      <c r="C87" s="3"/>
      <c r="D87" s="3"/>
      <c r="E87" s="4"/>
      <c r="F87" s="4"/>
      <c r="G87" s="4"/>
      <c r="H87" s="4"/>
      <c r="I87" s="4"/>
      <c r="J87" s="4"/>
      <c r="K87" s="12"/>
    </row>
    <row r="88" spans="1:11" x14ac:dyDescent="0.25">
      <c r="A88" s="13">
        <v>82</v>
      </c>
      <c r="B88" s="3" t="s">
        <v>16</v>
      </c>
      <c r="C88" s="3"/>
      <c r="D88" s="3" t="s">
        <v>236</v>
      </c>
      <c r="E88" s="4"/>
      <c r="F88" s="4"/>
      <c r="G88" s="4"/>
      <c r="H88" s="4"/>
      <c r="I88" s="4"/>
      <c r="J88" s="4"/>
      <c r="K88" s="12"/>
    </row>
    <row r="89" spans="1:11" x14ac:dyDescent="0.25">
      <c r="A89" s="13">
        <v>83</v>
      </c>
      <c r="B89" s="3"/>
      <c r="C89" s="3"/>
      <c r="D89" s="3"/>
      <c r="E89" s="4"/>
      <c r="F89" s="4"/>
      <c r="G89" s="4"/>
      <c r="H89" s="4"/>
      <c r="I89" s="4"/>
      <c r="J89" s="4"/>
      <c r="K89" s="12"/>
    </row>
    <row r="90" spans="1:11" x14ac:dyDescent="0.25">
      <c r="A90" s="13">
        <v>84</v>
      </c>
      <c r="B90" s="3"/>
      <c r="C90" s="3" t="s">
        <v>174</v>
      </c>
      <c r="D90" s="3"/>
      <c r="E90" s="4"/>
      <c r="F90" s="4"/>
      <c r="G90" s="4"/>
      <c r="H90" s="4"/>
      <c r="I90" s="4"/>
      <c r="J90" s="4"/>
      <c r="K90" s="12"/>
    </row>
    <row r="91" spans="1:11" x14ac:dyDescent="0.25">
      <c r="A91" s="13">
        <v>85</v>
      </c>
      <c r="B91" s="3"/>
      <c r="C91" s="3"/>
      <c r="D91" s="3" t="s">
        <v>184</v>
      </c>
      <c r="E91" s="4"/>
      <c r="F91" s="4"/>
      <c r="G91" s="4"/>
      <c r="H91" s="4"/>
      <c r="I91" s="4"/>
      <c r="J91" s="4"/>
      <c r="K91" s="12"/>
    </row>
    <row r="92" spans="1:11" x14ac:dyDescent="0.25">
      <c r="A92" s="13">
        <v>86</v>
      </c>
      <c r="B92" s="3"/>
      <c r="C92" s="3"/>
      <c r="D92" s="3" t="s">
        <v>237</v>
      </c>
      <c r="E92" s="4"/>
      <c r="F92" s="4"/>
      <c r="G92" s="4"/>
      <c r="H92" s="4"/>
      <c r="I92" s="4"/>
      <c r="J92" s="4"/>
      <c r="K92" s="12"/>
    </row>
    <row r="93" spans="1:11" x14ac:dyDescent="0.25">
      <c r="A93" s="13">
        <v>87</v>
      </c>
      <c r="B93" s="3"/>
      <c r="C93" s="3"/>
      <c r="D93" s="3"/>
      <c r="E93" s="4"/>
      <c r="F93" s="4"/>
      <c r="G93" s="4"/>
      <c r="H93" s="4"/>
      <c r="I93" s="4"/>
      <c r="J93" s="4"/>
      <c r="K93" s="12"/>
    </row>
    <row r="94" spans="1:11" x14ac:dyDescent="0.25">
      <c r="A94" s="13">
        <v>88</v>
      </c>
      <c r="B94" s="3"/>
      <c r="C94" s="3" t="s">
        <v>32</v>
      </c>
      <c r="D94" s="3"/>
      <c r="E94" s="4"/>
      <c r="F94" s="4"/>
      <c r="G94" s="4"/>
      <c r="H94" s="4"/>
      <c r="I94" s="4"/>
      <c r="J94" s="4"/>
      <c r="K94" s="12"/>
    </row>
    <row r="95" spans="1:11" x14ac:dyDescent="0.25">
      <c r="A95" s="13">
        <v>89</v>
      </c>
      <c r="B95" s="3"/>
      <c r="C95" s="3"/>
      <c r="D95" s="3"/>
      <c r="E95" s="4"/>
      <c r="F95" s="4"/>
      <c r="G95" s="4"/>
      <c r="H95" s="4"/>
      <c r="I95" s="4"/>
      <c r="J95" s="4"/>
      <c r="K95" s="12"/>
    </row>
    <row r="96" spans="1:11" x14ac:dyDescent="0.25">
      <c r="A96" s="13">
        <v>90</v>
      </c>
      <c r="B96" s="3"/>
      <c r="C96" s="3" t="s">
        <v>33</v>
      </c>
      <c r="D96" s="3"/>
      <c r="E96" s="4"/>
      <c r="F96" s="4"/>
      <c r="G96" s="4"/>
      <c r="H96" s="4"/>
      <c r="I96" s="4"/>
      <c r="J96" s="4"/>
      <c r="K96" s="12"/>
    </row>
    <row r="97" spans="1:11" x14ac:dyDescent="0.25">
      <c r="A97" s="13">
        <v>91</v>
      </c>
      <c r="B97" s="3">
        <v>2010030000</v>
      </c>
      <c r="C97" s="3" t="s">
        <v>33</v>
      </c>
      <c r="D97" s="3" t="s">
        <v>34</v>
      </c>
      <c r="E97" s="4"/>
      <c r="F97" s="4"/>
      <c r="G97" s="4"/>
      <c r="H97" s="4"/>
      <c r="I97" s="4"/>
      <c r="J97" s="4"/>
      <c r="K97" s="12"/>
    </row>
    <row r="98" spans="1:11" x14ac:dyDescent="0.25">
      <c r="A98" s="13">
        <v>92</v>
      </c>
      <c r="B98" s="3">
        <v>2010060000</v>
      </c>
      <c r="C98" s="3" t="s">
        <v>33</v>
      </c>
      <c r="D98" s="3" t="s">
        <v>35</v>
      </c>
      <c r="E98" s="4"/>
      <c r="F98" s="4"/>
      <c r="G98" s="4"/>
      <c r="H98" s="4"/>
      <c r="I98" s="4"/>
      <c r="J98" s="4"/>
      <c r="K98" s="12"/>
    </row>
    <row r="99" spans="1:11" x14ac:dyDescent="0.25">
      <c r="A99" s="13">
        <v>93</v>
      </c>
      <c r="B99" s="3">
        <v>2010040000</v>
      </c>
      <c r="C99" s="3" t="s">
        <v>33</v>
      </c>
      <c r="D99" s="3" t="s">
        <v>36</v>
      </c>
      <c r="E99" s="4"/>
      <c r="F99" s="4"/>
      <c r="G99" s="4"/>
      <c r="H99" s="4"/>
      <c r="I99" s="4"/>
      <c r="J99" s="4"/>
      <c r="K99" s="12"/>
    </row>
    <row r="100" spans="1:11" x14ac:dyDescent="0.25">
      <c r="A100" s="13">
        <v>94</v>
      </c>
      <c r="B100" s="5">
        <v>2400600000</v>
      </c>
      <c r="C100" s="3" t="s">
        <v>33</v>
      </c>
      <c r="D100" s="5" t="s">
        <v>37</v>
      </c>
      <c r="E100" s="4"/>
      <c r="F100" s="4"/>
      <c r="G100" s="4"/>
      <c r="H100" s="4"/>
      <c r="I100" s="4"/>
      <c r="J100" s="4"/>
      <c r="K100" s="12"/>
    </row>
    <row r="101" spans="1:11" x14ac:dyDescent="0.25">
      <c r="A101" s="13">
        <v>95</v>
      </c>
      <c r="B101" s="5">
        <v>2400400000</v>
      </c>
      <c r="C101" s="3" t="s">
        <v>33</v>
      </c>
      <c r="D101" s="5" t="s">
        <v>38</v>
      </c>
      <c r="E101" s="4"/>
      <c r="F101" s="4"/>
      <c r="G101" s="4"/>
      <c r="H101" s="4"/>
      <c r="I101" s="4"/>
      <c r="J101" s="4"/>
      <c r="K101" s="12"/>
    </row>
    <row r="102" spans="1:11" x14ac:dyDescent="0.25">
      <c r="A102" s="13">
        <v>96</v>
      </c>
      <c r="B102" s="5">
        <v>2400500000</v>
      </c>
      <c r="C102" s="3" t="s">
        <v>33</v>
      </c>
      <c r="D102" s="5" t="s">
        <v>39</v>
      </c>
      <c r="E102" s="4"/>
      <c r="F102" s="4"/>
      <c r="G102" s="4"/>
      <c r="H102" s="4"/>
      <c r="I102" s="4"/>
      <c r="J102" s="4"/>
      <c r="K102" s="12"/>
    </row>
    <row r="103" spans="1:11" x14ac:dyDescent="0.25">
      <c r="A103" s="13">
        <v>97</v>
      </c>
      <c r="B103" s="6"/>
      <c r="C103" s="3" t="s">
        <v>33</v>
      </c>
      <c r="D103" s="6" t="s">
        <v>191</v>
      </c>
      <c r="E103" s="4"/>
      <c r="F103" s="4"/>
      <c r="G103" s="4"/>
      <c r="H103" s="4"/>
      <c r="I103" s="4"/>
      <c r="J103" s="4"/>
      <c r="K103" s="12"/>
    </row>
    <row r="104" spans="1:11" x14ac:dyDescent="0.25">
      <c r="A104" s="13">
        <v>98</v>
      </c>
      <c r="B104" s="6"/>
      <c r="C104" s="3" t="s">
        <v>33</v>
      </c>
      <c r="D104" s="6" t="s">
        <v>192</v>
      </c>
      <c r="E104" s="4"/>
      <c r="F104" s="4"/>
      <c r="G104" s="4"/>
      <c r="H104" s="4"/>
      <c r="I104" s="4"/>
      <c r="J104" s="4"/>
      <c r="K104" s="12"/>
    </row>
    <row r="105" spans="1:11" x14ac:dyDescent="0.25">
      <c r="A105" s="13">
        <v>99</v>
      </c>
      <c r="B105" s="6"/>
      <c r="C105" s="3" t="s">
        <v>33</v>
      </c>
      <c r="D105" s="6" t="s">
        <v>193</v>
      </c>
      <c r="E105" s="4"/>
      <c r="F105" s="4"/>
      <c r="G105" s="4"/>
      <c r="H105" s="4"/>
      <c r="I105" s="4"/>
      <c r="J105" s="4"/>
      <c r="K105" s="12"/>
    </row>
    <row r="106" spans="1:11" x14ac:dyDescent="0.25">
      <c r="A106" s="13">
        <v>100</v>
      </c>
      <c r="B106" s="3">
        <v>2010070000</v>
      </c>
      <c r="C106" s="3" t="s">
        <v>33</v>
      </c>
      <c r="D106" s="3" t="s">
        <v>40</v>
      </c>
      <c r="E106" s="4"/>
      <c r="F106" s="4"/>
      <c r="G106" s="4"/>
      <c r="H106" s="4"/>
      <c r="I106" s="4"/>
      <c r="J106" s="4"/>
      <c r="K106" s="12"/>
    </row>
    <row r="107" spans="1:11" x14ac:dyDescent="0.25">
      <c r="A107" s="13">
        <v>101</v>
      </c>
      <c r="B107" s="3">
        <v>2010090000</v>
      </c>
      <c r="C107" s="3" t="s">
        <v>33</v>
      </c>
      <c r="D107" s="3" t="s">
        <v>41</v>
      </c>
      <c r="E107" s="4"/>
      <c r="F107" s="4"/>
      <c r="G107" s="4"/>
      <c r="H107" s="4"/>
      <c r="I107" s="4"/>
      <c r="J107" s="4"/>
      <c r="K107" s="12"/>
    </row>
    <row r="108" spans="1:11" x14ac:dyDescent="0.25">
      <c r="A108" s="13">
        <v>102</v>
      </c>
      <c r="B108" s="3">
        <v>2400100000</v>
      </c>
      <c r="C108" s="3" t="s">
        <v>33</v>
      </c>
      <c r="D108" s="3" t="s">
        <v>42</v>
      </c>
      <c r="E108" s="4"/>
      <c r="F108" s="4"/>
      <c r="G108" s="4"/>
      <c r="H108" s="4"/>
      <c r="I108" s="4"/>
      <c r="J108" s="4"/>
      <c r="K108" s="12"/>
    </row>
    <row r="109" spans="1:11" x14ac:dyDescent="0.25">
      <c r="A109" s="13">
        <v>103</v>
      </c>
      <c r="B109" s="3">
        <v>2400110000</v>
      </c>
      <c r="C109" s="3" t="s">
        <v>33</v>
      </c>
      <c r="D109" s="3" t="s">
        <v>43</v>
      </c>
      <c r="E109" s="4"/>
      <c r="F109" s="4"/>
      <c r="G109" s="4"/>
      <c r="H109" s="4"/>
      <c r="I109" s="4"/>
      <c r="J109" s="4"/>
      <c r="K109" s="12"/>
    </row>
    <row r="110" spans="1:11" x14ac:dyDescent="0.25">
      <c r="A110" s="13">
        <v>104</v>
      </c>
      <c r="B110" s="3">
        <v>2400030000</v>
      </c>
      <c r="C110" s="3" t="s">
        <v>33</v>
      </c>
      <c r="D110" s="3" t="s">
        <v>44</v>
      </c>
      <c r="E110" s="4"/>
      <c r="F110" s="4"/>
      <c r="G110" s="4"/>
      <c r="H110" s="4"/>
      <c r="I110" s="4"/>
      <c r="J110" s="4"/>
      <c r="K110" s="12"/>
    </row>
    <row r="111" spans="1:11" x14ac:dyDescent="0.25">
      <c r="A111" s="13">
        <v>105</v>
      </c>
      <c r="B111" s="3">
        <v>2400060000</v>
      </c>
      <c r="C111" s="3" t="s">
        <v>33</v>
      </c>
      <c r="D111" s="3" t="s">
        <v>45</v>
      </c>
      <c r="E111" s="4"/>
      <c r="F111" s="4"/>
      <c r="G111" s="4"/>
      <c r="H111" s="4"/>
      <c r="I111" s="4"/>
      <c r="J111" s="4"/>
      <c r="K111" s="12"/>
    </row>
    <row r="112" spans="1:11" x14ac:dyDescent="0.25">
      <c r="A112" s="13">
        <v>106</v>
      </c>
      <c r="B112" s="3">
        <v>2200100000</v>
      </c>
      <c r="C112" s="3" t="s">
        <v>33</v>
      </c>
      <c r="D112" s="3" t="s">
        <v>46</v>
      </c>
      <c r="E112" s="4"/>
      <c r="F112" s="4"/>
      <c r="G112" s="4"/>
      <c r="H112" s="4"/>
      <c r="I112" s="4"/>
      <c r="J112" s="4"/>
      <c r="K112" s="12"/>
    </row>
    <row r="113" spans="1:11" x14ac:dyDescent="0.25">
      <c r="A113" s="13">
        <v>107</v>
      </c>
      <c r="B113" s="3">
        <v>2400040000</v>
      </c>
      <c r="C113" s="3" t="s">
        <v>33</v>
      </c>
      <c r="D113" s="3" t="s">
        <v>47</v>
      </c>
      <c r="E113" s="4"/>
      <c r="F113" s="4"/>
      <c r="G113" s="4"/>
      <c r="H113" s="4"/>
      <c r="I113" s="4"/>
      <c r="J113" s="4"/>
      <c r="K113" s="12"/>
    </row>
    <row r="114" spans="1:11" x14ac:dyDescent="0.25">
      <c r="A114" s="13">
        <v>108</v>
      </c>
      <c r="B114" s="5">
        <v>2400130000</v>
      </c>
      <c r="C114" s="3" t="s">
        <v>33</v>
      </c>
      <c r="D114" s="5" t="s">
        <v>48</v>
      </c>
      <c r="E114" s="4"/>
      <c r="F114" s="4"/>
      <c r="G114" s="4"/>
      <c r="H114" s="4"/>
      <c r="I114" s="4"/>
      <c r="J114" s="4"/>
      <c r="K114" s="12"/>
    </row>
    <row r="115" spans="1:11" x14ac:dyDescent="0.25">
      <c r="A115" s="13">
        <v>109</v>
      </c>
      <c r="B115" s="5">
        <v>2090010001</v>
      </c>
      <c r="C115" s="3" t="s">
        <v>33</v>
      </c>
      <c r="D115" s="5" t="s">
        <v>49</v>
      </c>
      <c r="E115" s="4"/>
      <c r="F115" s="4"/>
      <c r="G115" s="4"/>
      <c r="H115" s="4"/>
      <c r="I115" s="4"/>
      <c r="J115" s="4"/>
      <c r="K115" s="12"/>
    </row>
    <row r="116" spans="1:11" x14ac:dyDescent="0.25">
      <c r="A116" s="13">
        <v>110</v>
      </c>
      <c r="B116" s="3">
        <v>2300300000</v>
      </c>
      <c r="C116" s="3" t="s">
        <v>33</v>
      </c>
      <c r="D116" s="3" t="s">
        <v>50</v>
      </c>
      <c r="E116" s="4"/>
      <c r="F116" s="4"/>
      <c r="G116" s="4"/>
      <c r="H116" s="4"/>
      <c r="I116" s="4"/>
      <c r="J116" s="4"/>
      <c r="K116" s="12"/>
    </row>
    <row r="117" spans="1:11" x14ac:dyDescent="0.25">
      <c r="A117" s="13">
        <v>111</v>
      </c>
      <c r="B117" s="3">
        <v>2300400000</v>
      </c>
      <c r="C117" s="3" t="s">
        <v>33</v>
      </c>
      <c r="D117" s="3" t="s">
        <v>51</v>
      </c>
      <c r="E117" s="4"/>
      <c r="F117" s="4"/>
      <c r="G117" s="4"/>
      <c r="H117" s="4"/>
      <c r="I117" s="4"/>
      <c r="J117" s="4"/>
      <c r="K117" s="12"/>
    </row>
    <row r="118" spans="1:11" x14ac:dyDescent="0.25">
      <c r="A118" s="13">
        <v>112</v>
      </c>
      <c r="B118" s="3">
        <v>2300200000</v>
      </c>
      <c r="C118" s="3" t="s">
        <v>33</v>
      </c>
      <c r="D118" s="3" t="s">
        <v>52</v>
      </c>
      <c r="E118" s="4"/>
      <c r="F118" s="4"/>
      <c r="G118" s="4"/>
      <c r="H118" s="4"/>
      <c r="I118" s="4"/>
      <c r="J118" s="4"/>
      <c r="K118" s="12"/>
    </row>
    <row r="119" spans="1:11" x14ac:dyDescent="0.25">
      <c r="A119" s="13">
        <v>113</v>
      </c>
      <c r="B119" s="3">
        <v>2300010000</v>
      </c>
      <c r="C119" s="3" t="s">
        <v>33</v>
      </c>
      <c r="D119" s="3" t="s">
        <v>53</v>
      </c>
      <c r="E119" s="4"/>
      <c r="F119" s="4"/>
      <c r="G119" s="4"/>
      <c r="H119" s="4"/>
      <c r="I119" s="4"/>
      <c r="J119" s="4"/>
      <c r="K119" s="12"/>
    </row>
    <row r="120" spans="1:11" x14ac:dyDescent="0.25">
      <c r="A120" s="13">
        <v>114</v>
      </c>
      <c r="B120" s="3">
        <v>2300100000</v>
      </c>
      <c r="C120" s="3" t="s">
        <v>33</v>
      </c>
      <c r="D120" s="3" t="s">
        <v>54</v>
      </c>
      <c r="E120" s="4"/>
      <c r="F120" s="4"/>
      <c r="G120" s="4"/>
      <c r="H120" s="4"/>
      <c r="I120" s="4"/>
      <c r="J120" s="4"/>
      <c r="K120" s="12"/>
    </row>
    <row r="121" spans="1:11" x14ac:dyDescent="0.25">
      <c r="A121" s="13">
        <v>115</v>
      </c>
      <c r="B121" s="3">
        <v>2300600000</v>
      </c>
      <c r="C121" s="3" t="s">
        <v>33</v>
      </c>
      <c r="D121" s="3" t="s">
        <v>55</v>
      </c>
      <c r="E121" s="4"/>
      <c r="F121" s="4"/>
      <c r="G121" s="4"/>
      <c r="H121" s="4"/>
      <c r="I121" s="4"/>
      <c r="J121" s="4"/>
      <c r="K121" s="12"/>
    </row>
    <row r="122" spans="1:11" x14ac:dyDescent="0.25">
      <c r="A122" s="13">
        <v>116</v>
      </c>
      <c r="B122" s="3">
        <v>2300900000</v>
      </c>
      <c r="C122" s="3" t="s">
        <v>33</v>
      </c>
      <c r="D122" s="3" t="s">
        <v>56</v>
      </c>
      <c r="E122" s="4"/>
      <c r="F122" s="4"/>
      <c r="G122" s="4"/>
      <c r="H122" s="4"/>
      <c r="I122" s="4"/>
      <c r="J122" s="4"/>
      <c r="K122" s="12"/>
    </row>
    <row r="123" spans="1:11" x14ac:dyDescent="0.25">
      <c r="A123" s="13">
        <v>117</v>
      </c>
      <c r="B123" s="3">
        <v>2010050000</v>
      </c>
      <c r="C123" s="3" t="s">
        <v>33</v>
      </c>
      <c r="D123" s="3" t="s">
        <v>57</v>
      </c>
      <c r="E123" s="4"/>
      <c r="F123" s="4"/>
      <c r="G123" s="4"/>
      <c r="H123" s="4"/>
      <c r="I123" s="4"/>
      <c r="J123" s="4"/>
      <c r="K123" s="12"/>
    </row>
    <row r="124" spans="1:11" x14ac:dyDescent="0.25">
      <c r="A124" s="13">
        <v>118</v>
      </c>
      <c r="B124" s="3">
        <v>2400130000</v>
      </c>
      <c r="C124" s="3" t="s">
        <v>33</v>
      </c>
      <c r="D124" s="3" t="s">
        <v>58</v>
      </c>
      <c r="E124" s="4"/>
      <c r="F124" s="4"/>
      <c r="G124" s="4"/>
      <c r="H124" s="4"/>
      <c r="I124" s="4"/>
      <c r="J124" s="4"/>
      <c r="K124" s="12"/>
    </row>
    <row r="125" spans="1:11" x14ac:dyDescent="0.25">
      <c r="A125" s="13">
        <v>119</v>
      </c>
      <c r="B125" s="3"/>
      <c r="C125" s="3" t="s">
        <v>33</v>
      </c>
      <c r="D125" s="3" t="s">
        <v>238</v>
      </c>
      <c r="E125" s="4"/>
      <c r="F125" s="4"/>
      <c r="G125" s="4"/>
      <c r="H125" s="4"/>
      <c r="I125" s="4"/>
      <c r="J125" s="4"/>
      <c r="K125" s="12"/>
    </row>
    <row r="126" spans="1:11" x14ac:dyDescent="0.25">
      <c r="A126" s="13">
        <v>120</v>
      </c>
      <c r="B126" s="3"/>
      <c r="C126" s="3" t="s">
        <v>59</v>
      </c>
      <c r="D126" s="3"/>
      <c r="E126" s="4"/>
      <c r="F126" s="4"/>
      <c r="G126" s="4"/>
      <c r="H126" s="4"/>
      <c r="I126" s="4"/>
      <c r="J126" s="4"/>
      <c r="K126" s="12"/>
    </row>
    <row r="127" spans="1:11" x14ac:dyDescent="0.25">
      <c r="A127" s="13">
        <v>121</v>
      </c>
      <c r="B127" s="3">
        <v>2050020000</v>
      </c>
      <c r="C127" s="3" t="s">
        <v>59</v>
      </c>
      <c r="D127" s="3" t="s">
        <v>60</v>
      </c>
      <c r="E127" s="4"/>
      <c r="F127" s="4"/>
      <c r="G127" s="4"/>
      <c r="H127" s="4"/>
      <c r="I127" s="4"/>
      <c r="J127" s="4"/>
      <c r="K127" s="12"/>
    </row>
    <row r="128" spans="1:11" x14ac:dyDescent="0.25">
      <c r="A128" s="13">
        <v>122</v>
      </c>
      <c r="B128" s="3">
        <v>2050030000</v>
      </c>
      <c r="C128" s="3" t="s">
        <v>59</v>
      </c>
      <c r="D128" s="3" t="s">
        <v>61</v>
      </c>
      <c r="E128" s="4"/>
      <c r="F128" s="4"/>
      <c r="G128" s="4"/>
      <c r="H128" s="4"/>
      <c r="I128" s="4"/>
      <c r="J128" s="4"/>
      <c r="K128" s="12"/>
    </row>
    <row r="129" spans="1:11" x14ac:dyDescent="0.25">
      <c r="A129" s="13">
        <v>123</v>
      </c>
      <c r="B129" s="3">
        <v>2050040000</v>
      </c>
      <c r="C129" s="3" t="s">
        <v>59</v>
      </c>
      <c r="D129" s="3" t="s">
        <v>62</v>
      </c>
      <c r="E129" s="4"/>
      <c r="F129" s="4"/>
      <c r="G129" s="4"/>
      <c r="H129" s="4"/>
      <c r="I129" s="4"/>
      <c r="J129" s="4"/>
      <c r="K129" s="12"/>
    </row>
    <row r="130" spans="1:11" x14ac:dyDescent="0.25">
      <c r="A130" s="13">
        <v>124</v>
      </c>
      <c r="B130" s="3">
        <v>2406020000</v>
      </c>
      <c r="C130" s="3" t="s">
        <v>59</v>
      </c>
      <c r="D130" s="3" t="s">
        <v>63</v>
      </c>
      <c r="E130" s="4"/>
      <c r="F130" s="4"/>
      <c r="G130" s="4"/>
      <c r="H130" s="4"/>
      <c r="I130" s="4"/>
      <c r="J130" s="4"/>
      <c r="K130" s="12"/>
    </row>
    <row r="131" spans="1:11" x14ac:dyDescent="0.25">
      <c r="A131" s="13">
        <v>125</v>
      </c>
      <c r="B131" s="3">
        <v>2406040000</v>
      </c>
      <c r="C131" s="3" t="s">
        <v>59</v>
      </c>
      <c r="D131" s="3" t="s">
        <v>64</v>
      </c>
      <c r="E131" s="4"/>
      <c r="F131" s="4"/>
      <c r="G131" s="4"/>
      <c r="H131" s="4"/>
      <c r="I131" s="4"/>
      <c r="J131" s="4"/>
      <c r="K131" s="12"/>
    </row>
    <row r="132" spans="1:11" x14ac:dyDescent="0.25">
      <c r="A132" s="13">
        <v>126</v>
      </c>
      <c r="B132" s="3">
        <v>2406030000</v>
      </c>
      <c r="C132" s="3" t="s">
        <v>59</v>
      </c>
      <c r="D132" s="3" t="s">
        <v>65</v>
      </c>
      <c r="E132" s="4"/>
      <c r="F132" s="4"/>
      <c r="G132" s="4"/>
      <c r="H132" s="4"/>
      <c r="I132" s="4"/>
      <c r="J132" s="4"/>
      <c r="K132" s="12"/>
    </row>
    <row r="133" spans="1:11" x14ac:dyDescent="0.25">
      <c r="A133" s="13">
        <v>127</v>
      </c>
      <c r="B133" s="3">
        <v>2406010000</v>
      </c>
      <c r="C133" s="3" t="s">
        <v>59</v>
      </c>
      <c r="D133" s="3" t="s">
        <v>66</v>
      </c>
      <c r="E133" s="4"/>
      <c r="F133" s="4"/>
      <c r="G133" s="4"/>
      <c r="H133" s="4"/>
      <c r="I133" s="4"/>
      <c r="J133" s="4"/>
      <c r="K133" s="12"/>
    </row>
    <row r="134" spans="1:11" x14ac:dyDescent="0.25">
      <c r="A134" s="13">
        <v>128</v>
      </c>
      <c r="B134" s="5">
        <v>2090010000</v>
      </c>
      <c r="C134" s="3" t="s">
        <v>59</v>
      </c>
      <c r="D134" s="5" t="s">
        <v>67</v>
      </c>
      <c r="E134" s="4"/>
      <c r="F134" s="4"/>
      <c r="G134" s="4"/>
      <c r="H134" s="4"/>
      <c r="I134" s="4"/>
      <c r="J134" s="4"/>
      <c r="K134" s="12"/>
    </row>
    <row r="135" spans="1:11" x14ac:dyDescent="0.25">
      <c r="A135" s="13">
        <v>129</v>
      </c>
      <c r="B135" s="6"/>
      <c r="C135" s="3" t="s">
        <v>59</v>
      </c>
      <c r="D135" s="6" t="s">
        <v>194</v>
      </c>
      <c r="E135" s="4"/>
      <c r="F135" s="4"/>
      <c r="G135" s="4"/>
      <c r="H135" s="4"/>
      <c r="I135" s="4"/>
      <c r="J135" s="4"/>
      <c r="K135" s="12"/>
    </row>
    <row r="136" spans="1:11" x14ac:dyDescent="0.25">
      <c r="A136" s="13">
        <v>130</v>
      </c>
      <c r="B136" s="6"/>
      <c r="C136" s="3" t="s">
        <v>59</v>
      </c>
      <c r="D136" s="6" t="s">
        <v>195</v>
      </c>
      <c r="E136" s="4"/>
      <c r="F136" s="4"/>
      <c r="G136" s="4"/>
      <c r="H136" s="4"/>
      <c r="I136" s="4"/>
      <c r="J136" s="4"/>
      <c r="K136" s="12"/>
    </row>
    <row r="137" spans="1:11" x14ac:dyDescent="0.25">
      <c r="A137" s="13">
        <v>131</v>
      </c>
      <c r="B137" s="6"/>
      <c r="C137" s="3" t="s">
        <v>59</v>
      </c>
      <c r="D137" s="6" t="s">
        <v>196</v>
      </c>
      <c r="E137" s="4"/>
      <c r="F137" s="4"/>
      <c r="G137" s="4"/>
      <c r="H137" s="4"/>
      <c r="I137" s="4"/>
      <c r="J137" s="4"/>
      <c r="K137" s="12"/>
    </row>
    <row r="138" spans="1:11" x14ac:dyDescent="0.25">
      <c r="A138" s="13">
        <v>132</v>
      </c>
      <c r="B138" s="5">
        <v>2090010001</v>
      </c>
      <c r="C138" s="3" t="s">
        <v>59</v>
      </c>
      <c r="D138" s="5" t="s">
        <v>49</v>
      </c>
      <c r="E138" s="4"/>
      <c r="F138" s="4"/>
      <c r="G138" s="4"/>
      <c r="H138" s="4"/>
      <c r="I138" s="4"/>
      <c r="J138" s="4"/>
      <c r="K138" s="12"/>
    </row>
    <row r="139" spans="1:11" x14ac:dyDescent="0.25">
      <c r="A139" s="13">
        <v>133</v>
      </c>
      <c r="B139" s="3">
        <v>2306400000</v>
      </c>
      <c r="C139" s="3" t="s">
        <v>59</v>
      </c>
      <c r="D139" s="3" t="s">
        <v>68</v>
      </c>
      <c r="E139" s="4"/>
      <c r="F139" s="4"/>
      <c r="G139" s="4"/>
      <c r="H139" s="4"/>
      <c r="I139" s="4"/>
      <c r="J139" s="4"/>
      <c r="K139" s="12"/>
    </row>
    <row r="140" spans="1:11" x14ac:dyDescent="0.25">
      <c r="A140" s="13">
        <v>134</v>
      </c>
      <c r="B140" s="3">
        <v>2306500000</v>
      </c>
      <c r="C140" s="3" t="s">
        <v>59</v>
      </c>
      <c r="D140" s="3" t="s">
        <v>69</v>
      </c>
      <c r="E140" s="4"/>
      <c r="F140" s="4"/>
      <c r="G140" s="4"/>
      <c r="H140" s="4"/>
      <c r="I140" s="4"/>
      <c r="J140" s="4"/>
      <c r="K140" s="12"/>
    </row>
    <row r="141" spans="1:11" x14ac:dyDescent="0.25">
      <c r="A141" s="13">
        <v>135</v>
      </c>
      <c r="B141" s="3">
        <v>2306300000</v>
      </c>
      <c r="C141" s="3" t="s">
        <v>59</v>
      </c>
      <c r="D141" s="3" t="s">
        <v>70</v>
      </c>
      <c r="E141" s="4"/>
      <c r="F141" s="4"/>
      <c r="G141" s="4"/>
      <c r="H141" s="4"/>
      <c r="I141" s="4"/>
      <c r="J141" s="4"/>
      <c r="K141" s="12"/>
    </row>
    <row r="142" spans="1:11" x14ac:dyDescent="0.25">
      <c r="A142" s="13">
        <v>136</v>
      </c>
      <c r="B142" s="3">
        <v>2306100000</v>
      </c>
      <c r="C142" s="3" t="s">
        <v>59</v>
      </c>
      <c r="D142" s="3" t="s">
        <v>71</v>
      </c>
      <c r="E142" s="4"/>
      <c r="F142" s="4"/>
      <c r="G142" s="4"/>
      <c r="H142" s="4"/>
      <c r="I142" s="4"/>
      <c r="J142" s="4"/>
      <c r="K142" s="12"/>
    </row>
    <row r="143" spans="1:11" x14ac:dyDescent="0.25">
      <c r="A143" s="13">
        <v>137</v>
      </c>
      <c r="B143" s="3">
        <v>2306200000</v>
      </c>
      <c r="C143" s="3" t="s">
        <v>59</v>
      </c>
      <c r="D143" s="3" t="s">
        <v>72</v>
      </c>
      <c r="E143" s="4"/>
      <c r="F143" s="4"/>
      <c r="G143" s="4"/>
      <c r="H143" s="4"/>
      <c r="I143" s="4"/>
      <c r="J143" s="4"/>
      <c r="K143" s="12"/>
    </row>
    <row r="144" spans="1:11" x14ac:dyDescent="0.25">
      <c r="A144" s="13">
        <v>138</v>
      </c>
      <c r="B144" s="3">
        <v>2306700000</v>
      </c>
      <c r="C144" s="3" t="s">
        <v>59</v>
      </c>
      <c r="D144" s="3" t="s">
        <v>73</v>
      </c>
      <c r="E144" s="4"/>
      <c r="F144" s="4"/>
      <c r="G144" s="4"/>
      <c r="H144" s="4"/>
      <c r="I144" s="4"/>
      <c r="J144" s="4"/>
      <c r="K144" s="12"/>
    </row>
    <row r="145" spans="1:11" x14ac:dyDescent="0.25">
      <c r="A145" s="13">
        <v>139</v>
      </c>
      <c r="B145" s="3">
        <v>2307000000</v>
      </c>
      <c r="C145" s="3" t="s">
        <v>59</v>
      </c>
      <c r="D145" s="3" t="s">
        <v>74</v>
      </c>
      <c r="E145" s="4"/>
      <c r="F145" s="4"/>
      <c r="G145" s="4"/>
      <c r="H145" s="4"/>
      <c r="I145" s="4"/>
      <c r="J145" s="4"/>
      <c r="K145" s="12"/>
    </row>
    <row r="146" spans="1:11" x14ac:dyDescent="0.25">
      <c r="A146" s="13">
        <v>140</v>
      </c>
      <c r="B146" s="3">
        <v>2050010000</v>
      </c>
      <c r="C146" s="3" t="s">
        <v>59</v>
      </c>
      <c r="D146" s="3" t="s">
        <v>75</v>
      </c>
      <c r="E146" s="4"/>
      <c r="F146" s="4"/>
      <c r="G146" s="4"/>
      <c r="H146" s="4"/>
      <c r="I146" s="4"/>
      <c r="J146" s="4"/>
      <c r="K146" s="12"/>
    </row>
    <row r="147" spans="1:11" x14ac:dyDescent="0.25">
      <c r="A147" s="13">
        <v>141</v>
      </c>
      <c r="B147" s="3">
        <v>2406080000</v>
      </c>
      <c r="C147" s="3" t="s">
        <v>59</v>
      </c>
      <c r="D147" s="3" t="s">
        <v>76</v>
      </c>
      <c r="E147" s="4"/>
      <c r="F147" s="4"/>
      <c r="G147" s="4"/>
      <c r="H147" s="4"/>
      <c r="I147" s="4"/>
      <c r="J147" s="4"/>
      <c r="K147" s="12"/>
    </row>
    <row r="148" spans="1:11" x14ac:dyDescent="0.25">
      <c r="A148" s="13">
        <v>142</v>
      </c>
      <c r="B148" s="3"/>
      <c r="C148" s="3" t="s">
        <v>59</v>
      </c>
      <c r="D148" s="3" t="s">
        <v>239</v>
      </c>
      <c r="E148" s="4"/>
      <c r="F148" s="4"/>
      <c r="G148" s="4"/>
      <c r="H148" s="4"/>
      <c r="I148" s="4"/>
      <c r="J148" s="4"/>
      <c r="K148" s="12"/>
    </row>
    <row r="149" spans="1:11" x14ac:dyDescent="0.25">
      <c r="A149" s="13">
        <v>143</v>
      </c>
      <c r="B149" s="3"/>
      <c r="C149" s="3"/>
      <c r="D149" s="3"/>
      <c r="E149" s="4"/>
      <c r="F149" s="4"/>
      <c r="G149" s="4"/>
      <c r="H149" s="4"/>
      <c r="I149" s="4"/>
      <c r="J149" s="4"/>
      <c r="K149" s="12"/>
    </row>
    <row r="150" spans="1:11" x14ac:dyDescent="0.25">
      <c r="A150" s="13">
        <v>144</v>
      </c>
      <c r="B150" s="3"/>
      <c r="C150" s="3"/>
      <c r="D150" s="3" t="s">
        <v>240</v>
      </c>
      <c r="E150" s="4"/>
      <c r="F150" s="4"/>
      <c r="G150" s="4"/>
      <c r="H150" s="4"/>
      <c r="I150" s="4"/>
      <c r="J150" s="4"/>
      <c r="K150" s="12"/>
    </row>
    <row r="151" spans="1:11" x14ac:dyDescent="0.25">
      <c r="A151" s="13">
        <v>145</v>
      </c>
      <c r="B151" s="3"/>
      <c r="C151" s="3"/>
      <c r="D151" s="3"/>
      <c r="E151" s="4"/>
      <c r="F151" s="4"/>
      <c r="G151" s="4"/>
      <c r="H151" s="4"/>
      <c r="I151" s="4"/>
      <c r="J151" s="4"/>
      <c r="K151" s="12"/>
    </row>
    <row r="152" spans="1:11" x14ac:dyDescent="0.25">
      <c r="A152" s="13">
        <v>146</v>
      </c>
      <c r="B152" s="3"/>
      <c r="C152" s="3" t="s">
        <v>185</v>
      </c>
      <c r="D152" s="3"/>
      <c r="E152" s="4"/>
      <c r="F152" s="4"/>
      <c r="G152" s="4"/>
      <c r="H152" s="4"/>
      <c r="I152" s="4"/>
      <c r="J152" s="4"/>
      <c r="K152" s="12"/>
    </row>
    <row r="153" spans="1:11" x14ac:dyDescent="0.25">
      <c r="A153" s="13">
        <v>147</v>
      </c>
      <c r="B153" s="3"/>
      <c r="C153" s="3" t="s">
        <v>185</v>
      </c>
      <c r="D153" s="3" t="s">
        <v>186</v>
      </c>
      <c r="E153" s="4"/>
      <c r="F153" s="4"/>
      <c r="G153" s="4"/>
      <c r="H153" s="4"/>
      <c r="I153" s="4"/>
      <c r="J153" s="4"/>
      <c r="K153" s="12"/>
    </row>
    <row r="154" spans="1:11" x14ac:dyDescent="0.25">
      <c r="A154" s="13">
        <v>148</v>
      </c>
      <c r="B154" s="3"/>
      <c r="C154" s="3" t="s">
        <v>185</v>
      </c>
      <c r="D154" s="3" t="s">
        <v>241</v>
      </c>
      <c r="E154" s="4"/>
      <c r="F154" s="4"/>
      <c r="G154" s="4"/>
      <c r="H154" s="4"/>
      <c r="I154" s="4"/>
      <c r="J154" s="4"/>
      <c r="K154" s="12"/>
    </row>
    <row r="155" spans="1:11" x14ac:dyDescent="0.25">
      <c r="A155" s="13">
        <v>149</v>
      </c>
      <c r="B155" s="3"/>
      <c r="C155" s="3"/>
      <c r="D155" s="3"/>
      <c r="E155" s="4"/>
      <c r="F155" s="4"/>
      <c r="G155" s="4"/>
      <c r="H155" s="4"/>
      <c r="I155" s="4"/>
      <c r="J155" s="4"/>
      <c r="K155" s="12"/>
    </row>
    <row r="156" spans="1:11" x14ac:dyDescent="0.25">
      <c r="A156" s="13">
        <v>150</v>
      </c>
      <c r="B156" s="3"/>
      <c r="C156" s="3" t="s">
        <v>175</v>
      </c>
      <c r="D156" s="3"/>
      <c r="E156" s="4"/>
      <c r="F156" s="4"/>
      <c r="G156" s="4"/>
      <c r="H156" s="4"/>
      <c r="I156" s="4"/>
      <c r="J156" s="4"/>
      <c r="K156" s="12"/>
    </row>
    <row r="157" spans="1:11" x14ac:dyDescent="0.25">
      <c r="A157" s="13">
        <v>151</v>
      </c>
      <c r="B157" s="3"/>
      <c r="C157" s="3" t="s">
        <v>175</v>
      </c>
      <c r="D157" s="3"/>
      <c r="E157" s="4"/>
      <c r="F157" s="4"/>
      <c r="G157" s="4"/>
      <c r="H157" s="4"/>
      <c r="I157" s="4"/>
      <c r="J157" s="4"/>
      <c r="K157" s="12"/>
    </row>
    <row r="158" spans="1:11" x14ac:dyDescent="0.25">
      <c r="A158" s="13">
        <v>152</v>
      </c>
      <c r="B158" s="3">
        <v>3005000000</v>
      </c>
      <c r="C158" s="3" t="s">
        <v>175</v>
      </c>
      <c r="D158" s="3" t="s">
        <v>176</v>
      </c>
      <c r="E158" s="4"/>
      <c r="F158" s="4"/>
      <c r="G158" s="4"/>
      <c r="H158" s="4"/>
      <c r="I158" s="4"/>
      <c r="J158" s="4"/>
      <c r="K158" s="12"/>
    </row>
    <row r="159" spans="1:11" x14ac:dyDescent="0.25">
      <c r="A159" s="13">
        <v>153</v>
      </c>
      <c r="B159" s="3"/>
      <c r="C159" s="3" t="s">
        <v>175</v>
      </c>
      <c r="D159" s="3" t="s">
        <v>77</v>
      </c>
      <c r="E159" s="4"/>
      <c r="F159" s="4"/>
      <c r="G159" s="4"/>
      <c r="H159" s="4"/>
      <c r="I159" s="4"/>
      <c r="J159" s="4"/>
      <c r="K159" s="12"/>
    </row>
    <row r="160" spans="1:11" x14ac:dyDescent="0.25">
      <c r="A160" s="13">
        <v>154</v>
      </c>
      <c r="B160" s="3" t="s">
        <v>16</v>
      </c>
      <c r="C160" s="3" t="s">
        <v>175</v>
      </c>
      <c r="D160" s="3" t="s">
        <v>242</v>
      </c>
      <c r="E160" s="4"/>
      <c r="F160" s="4"/>
      <c r="G160" s="4"/>
      <c r="H160" s="4"/>
      <c r="I160" s="4"/>
      <c r="J160" s="4"/>
      <c r="K160" s="12"/>
    </row>
    <row r="161" spans="1:11" x14ac:dyDescent="0.25">
      <c r="A161" s="13">
        <v>155</v>
      </c>
      <c r="B161" s="3">
        <v>3004011000</v>
      </c>
      <c r="C161" s="3" t="s">
        <v>175</v>
      </c>
      <c r="D161" s="3" t="s">
        <v>243</v>
      </c>
      <c r="E161" s="4"/>
      <c r="F161" s="4"/>
      <c r="G161" s="4"/>
      <c r="H161" s="4"/>
      <c r="I161" s="4"/>
      <c r="J161" s="4"/>
      <c r="K161" s="12"/>
    </row>
    <row r="162" spans="1:11" x14ac:dyDescent="0.25">
      <c r="A162" s="13">
        <v>156</v>
      </c>
      <c r="B162" s="3" t="s">
        <v>16</v>
      </c>
      <c r="C162" s="3" t="s">
        <v>175</v>
      </c>
      <c r="D162" s="3" t="s">
        <v>244</v>
      </c>
      <c r="E162" s="4"/>
      <c r="F162" s="4"/>
      <c r="G162" s="4"/>
      <c r="H162" s="4"/>
      <c r="I162" s="4"/>
      <c r="J162" s="4"/>
      <c r="K162" s="12"/>
    </row>
    <row r="163" spans="1:11" x14ac:dyDescent="0.25">
      <c r="A163" s="13">
        <v>157</v>
      </c>
      <c r="B163" s="3">
        <v>3004002000</v>
      </c>
      <c r="C163" s="3" t="s">
        <v>175</v>
      </c>
      <c r="D163" s="3" t="s">
        <v>243</v>
      </c>
      <c r="E163" s="4"/>
      <c r="F163" s="4"/>
      <c r="G163" s="4"/>
      <c r="H163" s="4"/>
      <c r="I163" s="4"/>
      <c r="J163" s="4"/>
      <c r="K163" s="12"/>
    </row>
    <row r="164" spans="1:11" x14ac:dyDescent="0.25">
      <c r="A164" s="13">
        <v>158</v>
      </c>
      <c r="B164" s="3">
        <v>3004006000</v>
      </c>
      <c r="C164" s="3" t="s">
        <v>175</v>
      </c>
      <c r="D164" s="3" t="s">
        <v>245</v>
      </c>
      <c r="E164" s="4"/>
      <c r="F164" s="4"/>
      <c r="G164" s="4"/>
      <c r="H164" s="4"/>
      <c r="I164" s="4"/>
      <c r="J164" s="4"/>
      <c r="K164" s="12"/>
    </row>
    <row r="165" spans="1:11" x14ac:dyDescent="0.25">
      <c r="A165" s="13">
        <v>159</v>
      </c>
      <c r="B165" s="3">
        <v>3004005000</v>
      </c>
      <c r="C165" s="3" t="s">
        <v>175</v>
      </c>
      <c r="D165" s="3" t="s">
        <v>246</v>
      </c>
      <c r="E165" s="4"/>
      <c r="F165" s="4"/>
      <c r="G165" s="4"/>
      <c r="H165" s="4"/>
      <c r="I165" s="4"/>
      <c r="J165" s="4"/>
      <c r="K165" s="12"/>
    </row>
    <row r="166" spans="1:11" x14ac:dyDescent="0.25">
      <c r="A166" s="13">
        <v>160</v>
      </c>
      <c r="B166" s="3">
        <v>3000010000</v>
      </c>
      <c r="C166" s="3" t="s">
        <v>175</v>
      </c>
      <c r="D166" s="3" t="s">
        <v>78</v>
      </c>
      <c r="E166" s="4"/>
      <c r="F166" s="4"/>
      <c r="G166" s="4"/>
      <c r="H166" s="4"/>
      <c r="I166" s="4"/>
      <c r="J166" s="4"/>
      <c r="K166" s="12"/>
    </row>
    <row r="167" spans="1:11" x14ac:dyDescent="0.25">
      <c r="A167" s="13">
        <v>161</v>
      </c>
      <c r="B167" s="3"/>
      <c r="C167" s="3" t="s">
        <v>175</v>
      </c>
      <c r="D167" s="3"/>
      <c r="E167" s="4"/>
      <c r="F167" s="4"/>
      <c r="G167" s="4"/>
      <c r="H167" s="4"/>
      <c r="I167" s="4"/>
      <c r="J167" s="4"/>
      <c r="K167" s="12"/>
    </row>
    <row r="168" spans="1:11" x14ac:dyDescent="0.25">
      <c r="A168" s="13">
        <v>162</v>
      </c>
      <c r="B168" s="3"/>
      <c r="C168" s="3" t="s">
        <v>175</v>
      </c>
      <c r="D168" s="3" t="s">
        <v>177</v>
      </c>
      <c r="E168" s="4"/>
      <c r="F168" s="4"/>
      <c r="G168" s="4"/>
      <c r="H168" s="4"/>
      <c r="I168" s="4"/>
      <c r="J168" s="4"/>
      <c r="K168" s="12"/>
    </row>
    <row r="169" spans="1:11" x14ac:dyDescent="0.25">
      <c r="A169" s="13">
        <v>163</v>
      </c>
      <c r="B169" s="3"/>
      <c r="C169" s="3"/>
      <c r="D169" s="3"/>
      <c r="E169" s="4"/>
      <c r="F169" s="4"/>
      <c r="G169" s="4"/>
      <c r="H169" s="4"/>
      <c r="I169" s="4"/>
      <c r="J169" s="4"/>
      <c r="K169" s="12"/>
    </row>
    <row r="170" spans="1:11" x14ac:dyDescent="0.25">
      <c r="A170" s="13">
        <v>164</v>
      </c>
      <c r="B170" s="3"/>
      <c r="C170" s="3"/>
      <c r="D170" s="3"/>
      <c r="E170" s="4"/>
      <c r="F170" s="4"/>
      <c r="G170" s="4"/>
      <c r="H170" s="4"/>
      <c r="I170" s="4"/>
      <c r="J170" s="4"/>
      <c r="K170" s="12"/>
    </row>
    <row r="171" spans="1:11" x14ac:dyDescent="0.25">
      <c r="A171" s="13">
        <v>165</v>
      </c>
      <c r="B171" s="3"/>
      <c r="C171" s="3"/>
      <c r="D171" s="3"/>
      <c r="E171" s="4"/>
      <c r="F171" s="4"/>
      <c r="G171" s="4"/>
      <c r="H171" s="4"/>
      <c r="I171" s="4"/>
      <c r="J171" s="4"/>
      <c r="K171" s="12"/>
    </row>
    <row r="172" spans="1:11" x14ac:dyDescent="0.25">
      <c r="A172" s="13">
        <v>166</v>
      </c>
      <c r="B172" s="7" t="s">
        <v>79</v>
      </c>
      <c r="C172" s="3"/>
      <c r="D172" s="3"/>
      <c r="E172" s="4"/>
      <c r="F172" s="4"/>
      <c r="G172" s="4"/>
      <c r="H172" s="4"/>
      <c r="I172" s="4"/>
      <c r="J172" s="4"/>
      <c r="K172" s="12"/>
    </row>
    <row r="173" spans="1:11" x14ac:dyDescent="0.25">
      <c r="A173" s="13">
        <v>167</v>
      </c>
      <c r="B173" s="3"/>
      <c r="C173" s="3"/>
      <c r="D173" s="7" t="s">
        <v>80</v>
      </c>
      <c r="E173" s="4"/>
      <c r="F173" s="4"/>
      <c r="G173" s="4"/>
      <c r="H173" s="4"/>
      <c r="I173" s="4"/>
      <c r="J173" s="4"/>
      <c r="K173" s="12"/>
    </row>
    <row r="174" spans="1:11" x14ac:dyDescent="0.25">
      <c r="A174" s="13">
        <v>168</v>
      </c>
      <c r="B174" s="3"/>
      <c r="C174" s="3"/>
      <c r="D174" s="7" t="s">
        <v>81</v>
      </c>
      <c r="E174" s="4"/>
      <c r="F174" s="4"/>
      <c r="G174" s="4"/>
      <c r="H174" s="4"/>
      <c r="I174" s="4"/>
      <c r="J174" s="4"/>
      <c r="K174" s="12"/>
    </row>
    <row r="175" spans="1:11" x14ac:dyDescent="0.25">
      <c r="A175" s="13">
        <v>169</v>
      </c>
      <c r="B175" s="3"/>
      <c r="C175" s="3"/>
      <c r="D175" s="7" t="s">
        <v>82</v>
      </c>
      <c r="E175" s="4"/>
      <c r="F175" s="4"/>
      <c r="G175" s="4"/>
      <c r="H175" s="4"/>
      <c r="I175" s="4"/>
      <c r="J175" s="4"/>
      <c r="K175" s="12"/>
    </row>
    <row r="176" spans="1:11" x14ac:dyDescent="0.25">
      <c r="A176" s="13">
        <v>170</v>
      </c>
      <c r="B176" s="3"/>
      <c r="C176" s="3"/>
      <c r="D176" s="1"/>
      <c r="E176" s="4"/>
      <c r="F176" s="4"/>
      <c r="G176" s="4"/>
      <c r="H176" s="4"/>
      <c r="I176" s="4"/>
      <c r="J176" s="4"/>
      <c r="K176" s="12"/>
    </row>
    <row r="177" spans="1:11" x14ac:dyDescent="0.25">
      <c r="A177" s="13">
        <v>171</v>
      </c>
      <c r="B177" s="3"/>
      <c r="C177" s="3"/>
      <c r="D177" s="2"/>
      <c r="E177" s="4"/>
      <c r="F177" s="4"/>
      <c r="G177" s="4"/>
      <c r="H177" s="4"/>
      <c r="I177" s="4"/>
      <c r="J177" s="4"/>
      <c r="K177" s="12"/>
    </row>
    <row r="178" spans="1:11" x14ac:dyDescent="0.25">
      <c r="A178" s="13">
        <v>172</v>
      </c>
      <c r="B178" s="3"/>
      <c r="C178" s="3"/>
      <c r="D178" s="2"/>
      <c r="E178" s="4"/>
      <c r="F178" s="4"/>
      <c r="G178" s="4"/>
      <c r="H178" s="4"/>
      <c r="I178" s="4"/>
      <c r="J178" s="4"/>
      <c r="K178" s="12"/>
    </row>
    <row r="179" spans="1:11" x14ac:dyDescent="0.25">
      <c r="A179" s="13">
        <v>173</v>
      </c>
      <c r="B179" s="3"/>
      <c r="C179" s="3"/>
      <c r="D179" s="2"/>
      <c r="E179" s="4"/>
      <c r="F179" s="4"/>
      <c r="G179" s="4"/>
      <c r="H179" s="4"/>
      <c r="I179" s="4"/>
      <c r="J179" s="4"/>
      <c r="K179" s="12"/>
    </row>
    <row r="180" spans="1:11" x14ac:dyDescent="0.25">
      <c r="A180" s="13">
        <v>174</v>
      </c>
      <c r="B180" s="3"/>
      <c r="C180" s="3"/>
      <c r="D180" s="2"/>
      <c r="E180" s="4"/>
      <c r="F180" s="4"/>
      <c r="G180" s="4"/>
      <c r="H180" s="4"/>
      <c r="I180" s="4"/>
      <c r="J180" s="4"/>
      <c r="K180" s="12"/>
    </row>
    <row r="181" spans="1:11" x14ac:dyDescent="0.25">
      <c r="A181" s="13">
        <v>175</v>
      </c>
      <c r="B181" s="3"/>
      <c r="C181" s="3"/>
      <c r="D181" s="3"/>
      <c r="E181" s="4"/>
      <c r="F181" s="4"/>
      <c r="G181" s="4"/>
      <c r="H181" s="4"/>
      <c r="I181" s="4"/>
      <c r="J181" s="4"/>
      <c r="K181" s="12"/>
    </row>
    <row r="182" spans="1:11" x14ac:dyDescent="0.25">
      <c r="A182" s="13">
        <v>176</v>
      </c>
      <c r="B182" s="3"/>
      <c r="C182" s="7" t="s">
        <v>83</v>
      </c>
      <c r="D182" s="3"/>
      <c r="E182" s="4"/>
      <c r="F182" s="4"/>
      <c r="G182" s="4"/>
      <c r="H182" s="4"/>
      <c r="I182" s="4"/>
      <c r="J182" s="4"/>
      <c r="K182" s="12"/>
    </row>
    <row r="183" spans="1:11" x14ac:dyDescent="0.25">
      <c r="A183" s="13">
        <v>177</v>
      </c>
      <c r="B183" s="3"/>
      <c r="C183" s="3"/>
      <c r="D183" s="7" t="s">
        <v>84</v>
      </c>
      <c r="E183" s="4"/>
      <c r="F183" s="4"/>
      <c r="G183" s="4"/>
      <c r="H183" s="4"/>
      <c r="I183" s="4"/>
      <c r="J183" s="4"/>
      <c r="K183" s="12"/>
    </row>
    <row r="184" spans="1:11" x14ac:dyDescent="0.25">
      <c r="A184" s="13">
        <v>178</v>
      </c>
      <c r="B184" s="3"/>
      <c r="C184" s="3"/>
      <c r="D184" s="3"/>
      <c r="E184" s="4"/>
      <c r="F184" s="4"/>
      <c r="G184" s="4"/>
      <c r="H184" s="4"/>
      <c r="I184" s="4"/>
      <c r="J184" s="4"/>
      <c r="K184" s="12"/>
    </row>
    <row r="185" spans="1:11" x14ac:dyDescent="0.25">
      <c r="A185" s="13">
        <v>179</v>
      </c>
      <c r="B185" s="3"/>
      <c r="C185" s="3"/>
      <c r="D185" s="3"/>
      <c r="E185" s="4"/>
      <c r="F185" s="4"/>
      <c r="G185" s="4"/>
      <c r="H185" s="4"/>
      <c r="I185" s="4"/>
      <c r="J185" s="4"/>
      <c r="K185" s="12"/>
    </row>
    <row r="186" spans="1:11" x14ac:dyDescent="0.25">
      <c r="A186" s="13">
        <v>180</v>
      </c>
      <c r="B186" s="3"/>
      <c r="C186" s="3"/>
      <c r="D186" s="3"/>
      <c r="E186" s="4"/>
      <c r="F186" s="4"/>
      <c r="G186" s="4"/>
      <c r="H186" s="4"/>
      <c r="I186" s="4"/>
      <c r="J186" s="4"/>
      <c r="K186" s="12"/>
    </row>
    <row r="187" spans="1:11" x14ac:dyDescent="0.25">
      <c r="A187" s="13">
        <v>181</v>
      </c>
      <c r="B187" s="3"/>
      <c r="C187" s="3"/>
      <c r="D187" s="3" t="s">
        <v>178</v>
      </c>
      <c r="E187" s="4"/>
      <c r="F187" s="4"/>
      <c r="G187" s="4"/>
      <c r="H187" s="4"/>
      <c r="I187" s="4"/>
      <c r="J187" s="4"/>
      <c r="K187" s="12"/>
    </row>
    <row r="188" spans="1:11" x14ac:dyDescent="0.25">
      <c r="A188" s="13">
        <v>182</v>
      </c>
      <c r="B188" s="3"/>
      <c r="C188" s="3"/>
      <c r="D188" s="3" t="s">
        <v>183</v>
      </c>
      <c r="E188" s="4"/>
      <c r="F188" s="4"/>
      <c r="G188" s="4"/>
      <c r="H188" s="4"/>
      <c r="I188" s="4"/>
      <c r="J188" s="4"/>
      <c r="K188" s="12"/>
    </row>
    <row r="189" spans="1:11" x14ac:dyDescent="0.25">
      <c r="A189" s="13">
        <v>183</v>
      </c>
      <c r="B189" s="3"/>
      <c r="C189" s="3"/>
      <c r="D189" s="3" t="s">
        <v>85</v>
      </c>
      <c r="E189" s="4"/>
      <c r="F189" s="4"/>
      <c r="G189" s="4"/>
      <c r="H189" s="4"/>
      <c r="I189" s="4"/>
      <c r="J189" s="4"/>
      <c r="K189" s="12"/>
    </row>
    <row r="190" spans="1:11" x14ac:dyDescent="0.25">
      <c r="A190" s="13"/>
      <c r="B190" s="4"/>
      <c r="C190" s="4"/>
      <c r="D190" s="4"/>
      <c r="E190" s="4"/>
      <c r="F190" s="4"/>
      <c r="G190" s="4"/>
      <c r="H190" s="4"/>
      <c r="I190" s="4"/>
      <c r="J190" s="4"/>
      <c r="K190" s="12"/>
    </row>
    <row r="191" spans="1:11" ht="15.75" thickBot="1" x14ac:dyDescent="0.3">
      <c r="A191" s="14"/>
      <c r="B191" s="15"/>
      <c r="C191" s="15"/>
      <c r="D191" s="15"/>
      <c r="E191" s="15"/>
      <c r="F191" s="15"/>
      <c r="G191" s="15"/>
      <c r="H191" s="15"/>
      <c r="I191" s="15"/>
      <c r="J191" s="15"/>
      <c r="K191" s="16"/>
    </row>
    <row r="192" spans="1:11" ht="16.5" thickTop="1" thickBot="1" x14ac:dyDescent="0.3"/>
    <row r="193" spans="1:17" ht="15.75" thickTop="1" x14ac:dyDescent="0.25">
      <c r="A193" s="8"/>
      <c r="B193" s="9"/>
      <c r="C193" s="9"/>
      <c r="D193" s="9"/>
      <c r="E193" s="9"/>
      <c r="F193" s="9"/>
      <c r="G193" s="9"/>
      <c r="H193" s="9"/>
      <c r="I193" s="9"/>
      <c r="J193" s="9"/>
      <c r="K193" s="9"/>
      <c r="L193" s="9"/>
      <c r="M193" s="9"/>
      <c r="N193" s="9"/>
      <c r="O193" s="9"/>
      <c r="P193" s="9"/>
      <c r="Q193" s="10"/>
    </row>
    <row r="194" spans="1:17" ht="18.75" x14ac:dyDescent="0.3">
      <c r="A194" s="11" t="s">
        <v>248</v>
      </c>
      <c r="B194" s="4"/>
      <c r="C194" s="4"/>
      <c r="D194" s="4"/>
      <c r="E194" s="4"/>
      <c r="F194" s="4"/>
      <c r="G194" s="4"/>
      <c r="H194" s="4"/>
      <c r="I194" s="4"/>
      <c r="J194" s="4"/>
      <c r="K194" s="4"/>
      <c r="L194" s="4"/>
      <c r="M194" s="4"/>
      <c r="N194" s="4"/>
      <c r="O194" s="4"/>
      <c r="P194" s="4"/>
      <c r="Q194" s="12"/>
    </row>
    <row r="195" spans="1:17" x14ac:dyDescent="0.25">
      <c r="A195" s="13"/>
      <c r="B195" s="4"/>
      <c r="C195" s="4"/>
      <c r="D195" s="4"/>
      <c r="E195" s="4"/>
      <c r="F195" s="4"/>
      <c r="G195" s="4"/>
      <c r="H195" s="4"/>
      <c r="I195" s="4"/>
      <c r="J195" s="4"/>
      <c r="K195" s="4"/>
      <c r="L195" s="4"/>
      <c r="M195" s="4"/>
      <c r="N195" s="4"/>
      <c r="O195" s="4"/>
      <c r="P195" s="4"/>
      <c r="Q195" s="12"/>
    </row>
    <row r="196" spans="1:17" x14ac:dyDescent="0.25">
      <c r="A196" s="17"/>
      <c r="B196" s="3"/>
      <c r="C196" s="3" t="s">
        <v>86</v>
      </c>
      <c r="D196" s="3"/>
      <c r="E196" s="3"/>
      <c r="F196" s="4"/>
      <c r="G196" s="4"/>
      <c r="H196" s="4"/>
      <c r="I196" s="4"/>
      <c r="J196" s="4"/>
      <c r="K196" s="4"/>
      <c r="L196" s="4"/>
      <c r="M196" s="4"/>
      <c r="N196" s="4"/>
      <c r="O196" s="4"/>
      <c r="P196" s="4"/>
      <c r="Q196" s="12"/>
    </row>
    <row r="197" spans="1:17" x14ac:dyDescent="0.25">
      <c r="A197" s="17">
        <v>1</v>
      </c>
      <c r="B197" s="3" t="s">
        <v>87</v>
      </c>
      <c r="C197" s="3" t="s">
        <v>86</v>
      </c>
      <c r="D197" s="3" t="s">
        <v>88</v>
      </c>
      <c r="E197" s="3"/>
      <c r="F197" s="4"/>
      <c r="G197" s="4"/>
      <c r="H197" s="4" t="s">
        <v>249</v>
      </c>
      <c r="I197" s="4"/>
      <c r="J197" s="4"/>
      <c r="K197" s="4"/>
      <c r="L197" s="4"/>
      <c r="M197" s="4"/>
      <c r="N197" s="4"/>
      <c r="O197" s="4"/>
      <c r="P197" s="4"/>
      <c r="Q197" s="12"/>
    </row>
    <row r="198" spans="1:17" x14ac:dyDescent="0.25">
      <c r="A198" s="17">
        <v>2</v>
      </c>
      <c r="B198" s="3" t="s">
        <v>89</v>
      </c>
      <c r="C198" s="3" t="s">
        <v>86</v>
      </c>
      <c r="D198" s="3" t="s">
        <v>90</v>
      </c>
      <c r="E198" s="3"/>
      <c r="F198" s="4"/>
      <c r="G198" s="4"/>
      <c r="H198" s="4" t="s">
        <v>250</v>
      </c>
      <c r="I198" s="4"/>
      <c r="J198" s="4"/>
      <c r="K198" s="4"/>
      <c r="L198" s="4"/>
      <c r="M198" s="4"/>
      <c r="N198" s="4"/>
      <c r="O198" s="4"/>
      <c r="P198" s="4"/>
      <c r="Q198" s="12"/>
    </row>
    <row r="199" spans="1:17" x14ac:dyDescent="0.25">
      <c r="A199" s="17">
        <v>3</v>
      </c>
      <c r="B199" s="3" t="s">
        <v>91</v>
      </c>
      <c r="C199" s="3" t="s">
        <v>86</v>
      </c>
      <c r="D199" s="3" t="s">
        <v>92</v>
      </c>
      <c r="E199" s="3"/>
      <c r="F199" s="4"/>
      <c r="G199" s="4"/>
      <c r="H199" s="4" t="s">
        <v>251</v>
      </c>
      <c r="I199" s="4"/>
      <c r="J199" s="4"/>
      <c r="K199" s="4"/>
      <c r="L199" s="4"/>
      <c r="M199" s="4"/>
      <c r="N199" s="4"/>
      <c r="O199" s="4"/>
      <c r="P199" s="4"/>
      <c r="Q199" s="12"/>
    </row>
    <row r="200" spans="1:17" x14ac:dyDescent="0.25">
      <c r="A200" s="17">
        <v>4</v>
      </c>
      <c r="B200" s="3" t="s">
        <v>93</v>
      </c>
      <c r="C200" s="3" t="s">
        <v>86</v>
      </c>
      <c r="D200" s="3" t="s">
        <v>94</v>
      </c>
      <c r="E200" s="3"/>
      <c r="F200" s="4"/>
      <c r="G200" s="4"/>
      <c r="H200" s="4" t="s">
        <v>252</v>
      </c>
      <c r="I200" s="4"/>
      <c r="J200" s="4"/>
      <c r="K200" s="4"/>
      <c r="L200" s="4"/>
      <c r="M200" s="4"/>
      <c r="N200" s="4"/>
      <c r="O200" s="4"/>
      <c r="P200" s="4"/>
      <c r="Q200" s="12"/>
    </row>
    <row r="201" spans="1:17" x14ac:dyDescent="0.25">
      <c r="A201" s="17">
        <v>5</v>
      </c>
      <c r="B201" s="3" t="s">
        <v>95</v>
      </c>
      <c r="C201" s="3" t="s">
        <v>86</v>
      </c>
      <c r="D201" s="3" t="s">
        <v>96</v>
      </c>
      <c r="E201" s="3"/>
      <c r="F201" s="4"/>
      <c r="G201" s="4"/>
      <c r="H201" s="4" t="s">
        <v>253</v>
      </c>
      <c r="I201" s="4"/>
      <c r="J201" s="4"/>
      <c r="K201" s="4"/>
      <c r="L201" s="4"/>
      <c r="M201" s="4"/>
      <c r="N201" s="4"/>
      <c r="O201" s="4"/>
      <c r="P201" s="4"/>
      <c r="Q201" s="12"/>
    </row>
    <row r="202" spans="1:17" x14ac:dyDescent="0.25">
      <c r="A202" s="17">
        <v>6</v>
      </c>
      <c r="B202" s="3" t="s">
        <v>97</v>
      </c>
      <c r="C202" s="3" t="s">
        <v>86</v>
      </c>
      <c r="D202" s="3" t="s">
        <v>98</v>
      </c>
      <c r="E202" s="3"/>
      <c r="F202" s="4"/>
      <c r="G202" s="4"/>
      <c r="H202" s="4" t="s">
        <v>254</v>
      </c>
      <c r="I202" s="4"/>
      <c r="J202" s="4"/>
      <c r="K202" s="4"/>
      <c r="L202" s="4"/>
      <c r="M202" s="4"/>
      <c r="N202" s="4"/>
      <c r="O202" s="4"/>
      <c r="P202" s="4"/>
      <c r="Q202" s="12"/>
    </row>
    <row r="203" spans="1:17" x14ac:dyDescent="0.25">
      <c r="A203" s="17">
        <v>7</v>
      </c>
      <c r="B203" s="3" t="s">
        <v>99</v>
      </c>
      <c r="C203" s="3" t="s">
        <v>86</v>
      </c>
      <c r="D203" s="3" t="s">
        <v>100</v>
      </c>
      <c r="E203" s="3"/>
      <c r="F203" s="4"/>
      <c r="G203" s="4"/>
      <c r="H203" s="4" t="s">
        <v>255</v>
      </c>
      <c r="I203" s="4"/>
      <c r="J203" s="4"/>
      <c r="K203" s="4"/>
      <c r="L203" s="4"/>
      <c r="M203" s="4"/>
      <c r="N203" s="4"/>
      <c r="O203" s="4"/>
      <c r="P203" s="4"/>
      <c r="Q203" s="12"/>
    </row>
    <row r="204" spans="1:17" x14ac:dyDescent="0.25">
      <c r="A204" s="17">
        <v>8</v>
      </c>
      <c r="B204" s="3" t="s">
        <v>101</v>
      </c>
      <c r="C204" s="3" t="s">
        <v>86</v>
      </c>
      <c r="D204" s="3" t="s">
        <v>102</v>
      </c>
      <c r="E204" s="3"/>
      <c r="F204" s="4"/>
      <c r="G204" s="4"/>
      <c r="H204" s="4" t="s">
        <v>256</v>
      </c>
      <c r="I204" s="4"/>
      <c r="J204" s="4"/>
      <c r="K204" s="4"/>
      <c r="L204" s="4"/>
      <c r="M204" s="4"/>
      <c r="N204" s="4"/>
      <c r="O204" s="4"/>
      <c r="P204" s="4"/>
      <c r="Q204" s="12"/>
    </row>
    <row r="205" spans="1:17" x14ac:dyDescent="0.25">
      <c r="A205" s="17">
        <v>9</v>
      </c>
      <c r="B205" s="3"/>
      <c r="C205" s="3" t="s">
        <v>86</v>
      </c>
      <c r="D205" s="3"/>
      <c r="E205" s="3"/>
      <c r="F205" s="4"/>
      <c r="G205" s="4"/>
      <c r="H205" s="4" t="s">
        <v>257</v>
      </c>
      <c r="I205" s="4"/>
      <c r="J205" s="4"/>
      <c r="K205" s="4"/>
      <c r="L205" s="4"/>
      <c r="M205" s="4"/>
      <c r="N205" s="4"/>
      <c r="O205" s="4"/>
      <c r="P205" s="4"/>
      <c r="Q205" s="12"/>
    </row>
    <row r="206" spans="1:17" x14ac:dyDescent="0.25">
      <c r="A206" s="17">
        <v>10</v>
      </c>
      <c r="B206" s="3"/>
      <c r="C206" s="3" t="s">
        <v>86</v>
      </c>
      <c r="D206" s="3"/>
      <c r="E206" s="3" t="s">
        <v>103</v>
      </c>
      <c r="F206" s="4"/>
      <c r="G206" s="4"/>
      <c r="H206" s="4" t="s">
        <v>258</v>
      </c>
      <c r="I206" s="4"/>
      <c r="J206" s="4"/>
      <c r="K206" s="4"/>
      <c r="L206" s="4"/>
      <c r="M206" s="4"/>
      <c r="N206" s="4"/>
      <c r="O206" s="4"/>
      <c r="P206" s="4"/>
      <c r="Q206" s="12"/>
    </row>
    <row r="207" spans="1:17" x14ac:dyDescent="0.25">
      <c r="A207" s="17">
        <v>11</v>
      </c>
      <c r="B207" s="3"/>
      <c r="C207" s="3" t="s">
        <v>86</v>
      </c>
      <c r="D207" s="3"/>
      <c r="E207" s="3"/>
      <c r="F207" s="4"/>
      <c r="G207" s="4"/>
      <c r="H207" s="4" t="s">
        <v>257</v>
      </c>
      <c r="I207" s="4"/>
      <c r="J207" s="4"/>
      <c r="K207" s="4"/>
      <c r="L207" s="4"/>
      <c r="M207" s="4"/>
      <c r="N207" s="4"/>
      <c r="O207" s="4"/>
      <c r="P207" s="4"/>
      <c r="Q207" s="12"/>
    </row>
    <row r="208" spans="1:17" x14ac:dyDescent="0.25">
      <c r="A208" s="17">
        <v>12</v>
      </c>
      <c r="B208" s="3"/>
      <c r="C208" s="3" t="s">
        <v>104</v>
      </c>
      <c r="D208" s="3"/>
      <c r="E208" s="3"/>
      <c r="F208" s="4"/>
      <c r="G208" s="4"/>
      <c r="H208" s="4" t="s">
        <v>259</v>
      </c>
      <c r="I208" s="4"/>
      <c r="J208" s="4"/>
      <c r="K208" s="4"/>
      <c r="L208" s="4"/>
      <c r="M208" s="4"/>
      <c r="N208" s="4"/>
      <c r="O208" s="4"/>
      <c r="P208" s="4"/>
      <c r="Q208" s="12"/>
    </row>
    <row r="209" spans="1:17" x14ac:dyDescent="0.25">
      <c r="A209" s="17">
        <v>13</v>
      </c>
      <c r="B209" s="3" t="s">
        <v>105</v>
      </c>
      <c r="C209" s="3" t="s">
        <v>104</v>
      </c>
      <c r="D209" s="3" t="s">
        <v>106</v>
      </c>
      <c r="E209" s="3"/>
      <c r="F209" s="4"/>
      <c r="G209" s="4"/>
      <c r="H209" s="4" t="s">
        <v>260</v>
      </c>
      <c r="I209" s="4"/>
      <c r="J209" s="4"/>
      <c r="K209" s="4"/>
      <c r="L209" s="4"/>
      <c r="M209" s="4"/>
      <c r="N209" s="4"/>
      <c r="O209" s="4"/>
      <c r="P209" s="4"/>
      <c r="Q209" s="12"/>
    </row>
    <row r="210" spans="1:17" x14ac:dyDescent="0.25">
      <c r="A210" s="17">
        <v>14</v>
      </c>
      <c r="B210" s="3" t="s">
        <v>107</v>
      </c>
      <c r="C210" s="3" t="s">
        <v>104</v>
      </c>
      <c r="D210" s="3" t="s">
        <v>108</v>
      </c>
      <c r="E210" s="3"/>
      <c r="F210" s="4"/>
      <c r="G210" s="4"/>
      <c r="H210" s="4" t="s">
        <v>261</v>
      </c>
      <c r="I210" s="4"/>
      <c r="J210" s="4"/>
      <c r="K210" s="4"/>
      <c r="L210" s="4"/>
      <c r="M210" s="4"/>
      <c r="N210" s="4"/>
      <c r="O210" s="4"/>
      <c r="P210" s="4"/>
      <c r="Q210" s="12"/>
    </row>
    <row r="211" spans="1:17" x14ac:dyDescent="0.25">
      <c r="A211" s="17">
        <v>15</v>
      </c>
      <c r="B211" s="3" t="s">
        <v>109</v>
      </c>
      <c r="C211" s="3" t="s">
        <v>104</v>
      </c>
      <c r="D211" s="3" t="s">
        <v>110</v>
      </c>
      <c r="E211" s="3"/>
      <c r="F211" s="4"/>
      <c r="G211" s="4"/>
      <c r="H211" s="4" t="s">
        <v>262</v>
      </c>
      <c r="I211" s="4"/>
      <c r="J211" s="4"/>
      <c r="K211" s="4"/>
      <c r="L211" s="4"/>
      <c r="M211" s="4"/>
      <c r="N211" s="4"/>
      <c r="O211" s="4"/>
      <c r="P211" s="4"/>
      <c r="Q211" s="12"/>
    </row>
    <row r="212" spans="1:17" x14ac:dyDescent="0.25">
      <c r="A212" s="17">
        <v>16</v>
      </c>
      <c r="B212" s="3" t="s">
        <v>111</v>
      </c>
      <c r="C212" s="3" t="s">
        <v>104</v>
      </c>
      <c r="D212" s="3" t="s">
        <v>112</v>
      </c>
      <c r="E212" s="3"/>
      <c r="F212" s="4"/>
      <c r="G212" s="4"/>
      <c r="H212" s="4" t="s">
        <v>263</v>
      </c>
      <c r="I212" s="4"/>
      <c r="J212" s="4"/>
      <c r="K212" s="4"/>
      <c r="L212" s="4"/>
      <c r="M212" s="4"/>
      <c r="N212" s="4"/>
      <c r="O212" s="4"/>
      <c r="P212" s="4"/>
      <c r="Q212" s="12"/>
    </row>
    <row r="213" spans="1:17" x14ac:dyDescent="0.25">
      <c r="A213" s="17">
        <v>17</v>
      </c>
      <c r="B213" s="3" t="s">
        <v>113</v>
      </c>
      <c r="C213" s="3" t="s">
        <v>104</v>
      </c>
      <c r="D213" s="3" t="s">
        <v>114</v>
      </c>
      <c r="E213" s="3"/>
      <c r="F213" s="4"/>
      <c r="G213" s="4"/>
      <c r="H213" s="4" t="s">
        <v>264</v>
      </c>
      <c r="I213" s="4"/>
      <c r="J213" s="4"/>
      <c r="K213" s="4"/>
      <c r="L213" s="4"/>
      <c r="M213" s="4"/>
      <c r="N213" s="4"/>
      <c r="O213" s="4"/>
      <c r="P213" s="4"/>
      <c r="Q213" s="12"/>
    </row>
    <row r="214" spans="1:17" x14ac:dyDescent="0.25">
      <c r="A214" s="17">
        <v>18</v>
      </c>
      <c r="B214" s="3"/>
      <c r="C214" s="3" t="s">
        <v>104</v>
      </c>
      <c r="D214" s="3"/>
      <c r="E214" s="3"/>
      <c r="F214" s="4"/>
      <c r="G214" s="4"/>
      <c r="H214" s="4" t="s">
        <v>259</v>
      </c>
      <c r="I214" s="4"/>
      <c r="J214" s="4"/>
      <c r="K214" s="4"/>
      <c r="L214" s="4"/>
      <c r="M214" s="4"/>
      <c r="N214" s="4"/>
      <c r="O214" s="4"/>
      <c r="P214" s="4"/>
      <c r="Q214" s="12"/>
    </row>
    <row r="215" spans="1:17" x14ac:dyDescent="0.25">
      <c r="A215" s="17">
        <v>19</v>
      </c>
      <c r="B215" s="3"/>
      <c r="C215" s="3" t="s">
        <v>104</v>
      </c>
      <c r="D215" s="3"/>
      <c r="E215" s="3" t="s">
        <v>115</v>
      </c>
      <c r="F215" s="4"/>
      <c r="G215" s="4"/>
      <c r="H215" s="4" t="s">
        <v>265</v>
      </c>
      <c r="I215" s="4"/>
      <c r="J215" s="4"/>
      <c r="K215" s="4"/>
      <c r="L215" s="4"/>
      <c r="M215" s="4"/>
      <c r="N215" s="4"/>
      <c r="O215" s="4"/>
      <c r="P215" s="4"/>
      <c r="Q215" s="12"/>
    </row>
    <row r="216" spans="1:17" x14ac:dyDescent="0.25">
      <c r="A216" s="17">
        <v>20</v>
      </c>
      <c r="B216" s="3"/>
      <c r="C216" s="3"/>
      <c r="D216" s="3"/>
      <c r="E216" s="3"/>
      <c r="F216" s="4"/>
      <c r="G216" s="4"/>
      <c r="H216" s="4" t="s">
        <v>266</v>
      </c>
      <c r="I216" s="4"/>
      <c r="J216" s="4"/>
      <c r="K216" s="4"/>
      <c r="L216" s="4"/>
      <c r="M216" s="4"/>
      <c r="N216" s="4"/>
      <c r="O216" s="4"/>
      <c r="P216" s="4"/>
      <c r="Q216" s="12"/>
    </row>
    <row r="217" spans="1:17" x14ac:dyDescent="0.25">
      <c r="A217" s="17">
        <v>21</v>
      </c>
      <c r="B217" s="3"/>
      <c r="C217" s="3"/>
      <c r="D217" s="3"/>
      <c r="E217" s="3" t="s">
        <v>116</v>
      </c>
      <c r="F217" s="4"/>
      <c r="G217" s="4"/>
      <c r="H217" s="4" t="s">
        <v>267</v>
      </c>
      <c r="I217" s="4"/>
      <c r="J217" s="4"/>
      <c r="K217" s="4"/>
      <c r="L217" s="4"/>
      <c r="M217" s="4"/>
      <c r="N217" s="4"/>
      <c r="O217" s="4"/>
      <c r="P217" s="4"/>
      <c r="Q217" s="12"/>
    </row>
    <row r="218" spans="1:17" x14ac:dyDescent="0.25">
      <c r="A218" s="17">
        <v>22</v>
      </c>
      <c r="B218" s="3"/>
      <c r="C218" s="3"/>
      <c r="D218" s="3"/>
      <c r="E218" s="3"/>
      <c r="F218" s="4"/>
      <c r="G218" s="4"/>
      <c r="H218" s="4" t="s">
        <v>266</v>
      </c>
      <c r="I218" s="4"/>
      <c r="J218" s="4"/>
      <c r="K218" s="4"/>
      <c r="L218" s="4"/>
      <c r="M218" s="4"/>
      <c r="N218" s="4"/>
      <c r="O218" s="4"/>
      <c r="P218" s="4"/>
      <c r="Q218" s="12"/>
    </row>
    <row r="219" spans="1:17" x14ac:dyDescent="0.25">
      <c r="A219" s="17">
        <v>23</v>
      </c>
      <c r="B219" s="3"/>
      <c r="C219" s="3" t="s">
        <v>117</v>
      </c>
      <c r="D219" s="3"/>
      <c r="E219" s="3"/>
      <c r="F219" s="4"/>
      <c r="G219" s="4"/>
      <c r="H219" s="4" t="s">
        <v>268</v>
      </c>
      <c r="I219" s="4"/>
      <c r="J219" s="4"/>
      <c r="K219" s="4"/>
      <c r="L219" s="4"/>
      <c r="M219" s="4"/>
      <c r="N219" s="4"/>
      <c r="O219" s="4"/>
      <c r="P219" s="4"/>
      <c r="Q219" s="12"/>
    </row>
    <row r="220" spans="1:17" x14ac:dyDescent="0.25">
      <c r="A220" s="17">
        <v>24</v>
      </c>
      <c r="B220" s="3" t="s">
        <v>118</v>
      </c>
      <c r="C220" s="3" t="s">
        <v>117</v>
      </c>
      <c r="D220" s="3" t="s">
        <v>119</v>
      </c>
      <c r="E220" s="3"/>
      <c r="F220" s="4"/>
      <c r="G220" s="4"/>
      <c r="H220" s="4" t="s">
        <v>269</v>
      </c>
      <c r="I220" s="4"/>
      <c r="J220" s="4"/>
      <c r="K220" s="4"/>
      <c r="L220" s="4"/>
      <c r="M220" s="4"/>
      <c r="N220" s="4"/>
      <c r="O220" s="4"/>
      <c r="P220" s="4"/>
      <c r="Q220" s="12"/>
    </row>
    <row r="221" spans="1:17" x14ac:dyDescent="0.25">
      <c r="A221" s="17">
        <v>25</v>
      </c>
      <c r="B221" s="3" t="s">
        <v>120</v>
      </c>
      <c r="C221" s="3" t="s">
        <v>117</v>
      </c>
      <c r="D221" s="3" t="s">
        <v>121</v>
      </c>
      <c r="E221" s="3"/>
      <c r="F221" s="4"/>
      <c r="G221" s="4"/>
      <c r="H221" s="4" t="s">
        <v>270</v>
      </c>
      <c r="I221" s="4"/>
      <c r="J221" s="4"/>
      <c r="K221" s="4"/>
      <c r="L221" s="4"/>
      <c r="M221" s="4"/>
      <c r="N221" s="4"/>
      <c r="O221" s="4"/>
      <c r="P221" s="4"/>
      <c r="Q221" s="12"/>
    </row>
    <row r="222" spans="1:17" x14ac:dyDescent="0.25">
      <c r="A222" s="17">
        <v>26</v>
      </c>
      <c r="B222" s="3" t="s">
        <v>122</v>
      </c>
      <c r="C222" s="3" t="s">
        <v>117</v>
      </c>
      <c r="D222" s="3" t="s">
        <v>123</v>
      </c>
      <c r="E222" s="3"/>
      <c r="F222" s="4"/>
      <c r="G222" s="4"/>
      <c r="H222" s="4" t="s">
        <v>271</v>
      </c>
      <c r="I222" s="4"/>
      <c r="J222" s="4"/>
      <c r="K222" s="4"/>
      <c r="L222" s="4"/>
      <c r="M222" s="4"/>
      <c r="N222" s="4"/>
      <c r="O222" s="4"/>
      <c r="P222" s="4"/>
      <c r="Q222" s="12"/>
    </row>
    <row r="223" spans="1:17" x14ac:dyDescent="0.25">
      <c r="A223" s="17">
        <v>27</v>
      </c>
      <c r="B223" s="3" t="s">
        <v>124</v>
      </c>
      <c r="C223" s="3" t="s">
        <v>117</v>
      </c>
      <c r="D223" s="3" t="s">
        <v>125</v>
      </c>
      <c r="E223" s="3"/>
      <c r="F223" s="4"/>
      <c r="G223" s="4"/>
      <c r="H223" s="4" t="s">
        <v>272</v>
      </c>
      <c r="I223" s="4"/>
      <c r="J223" s="4"/>
      <c r="K223" s="4"/>
      <c r="L223" s="4"/>
      <c r="M223" s="4"/>
      <c r="N223" s="4"/>
      <c r="O223" s="4"/>
      <c r="P223" s="4"/>
      <c r="Q223" s="12"/>
    </row>
    <row r="224" spans="1:17" x14ac:dyDescent="0.25">
      <c r="A224" s="17">
        <v>28</v>
      </c>
      <c r="B224" s="3" t="s">
        <v>126</v>
      </c>
      <c r="C224" s="3" t="s">
        <v>117</v>
      </c>
      <c r="D224" s="3" t="s">
        <v>127</v>
      </c>
      <c r="E224" s="3"/>
      <c r="F224" s="4"/>
      <c r="G224" s="4"/>
      <c r="H224" s="4" t="s">
        <v>273</v>
      </c>
      <c r="I224" s="4"/>
      <c r="J224" s="4"/>
      <c r="K224" s="4"/>
      <c r="L224" s="4"/>
      <c r="M224" s="4"/>
      <c r="N224" s="4"/>
      <c r="O224" s="4"/>
      <c r="P224" s="4"/>
      <c r="Q224" s="12"/>
    </row>
    <row r="225" spans="1:17" x14ac:dyDescent="0.25">
      <c r="A225" s="17">
        <v>29</v>
      </c>
      <c r="B225" s="3" t="s">
        <v>128</v>
      </c>
      <c r="C225" s="3" t="s">
        <v>117</v>
      </c>
      <c r="D225" s="3" t="s">
        <v>129</v>
      </c>
      <c r="E225" s="3"/>
      <c r="F225" s="4"/>
      <c r="G225" s="4"/>
      <c r="H225" s="4" t="s">
        <v>274</v>
      </c>
      <c r="I225" s="4"/>
      <c r="J225" s="4"/>
      <c r="K225" s="4"/>
      <c r="L225" s="4"/>
      <c r="M225" s="4"/>
      <c r="N225" s="4"/>
      <c r="O225" s="4"/>
      <c r="P225" s="4"/>
      <c r="Q225" s="12"/>
    </row>
    <row r="226" spans="1:17" x14ac:dyDescent="0.25">
      <c r="A226" s="17">
        <v>30</v>
      </c>
      <c r="B226" s="3" t="s">
        <v>130</v>
      </c>
      <c r="C226" s="3" t="s">
        <v>117</v>
      </c>
      <c r="D226" s="3" t="s">
        <v>131</v>
      </c>
      <c r="E226" s="3"/>
      <c r="F226" s="4"/>
      <c r="G226" s="4"/>
      <c r="H226" s="4" t="s">
        <v>275</v>
      </c>
      <c r="I226" s="4"/>
      <c r="J226" s="4"/>
      <c r="K226" s="4"/>
      <c r="L226" s="4"/>
      <c r="M226" s="4"/>
      <c r="N226" s="4"/>
      <c r="O226" s="4"/>
      <c r="P226" s="4"/>
      <c r="Q226" s="12"/>
    </row>
    <row r="227" spans="1:17" x14ac:dyDescent="0.25">
      <c r="A227" s="17">
        <v>31</v>
      </c>
      <c r="B227" s="3" t="s">
        <v>132</v>
      </c>
      <c r="C227" s="3" t="s">
        <v>117</v>
      </c>
      <c r="D227" s="3" t="s">
        <v>133</v>
      </c>
      <c r="E227" s="3"/>
      <c r="F227" s="4"/>
      <c r="G227" s="4"/>
      <c r="H227" s="4" t="s">
        <v>276</v>
      </c>
      <c r="I227" s="4"/>
      <c r="J227" s="4"/>
      <c r="K227" s="4"/>
      <c r="L227" s="4"/>
      <c r="M227" s="4"/>
      <c r="N227" s="4"/>
      <c r="O227" s="4"/>
      <c r="P227" s="4"/>
      <c r="Q227" s="12"/>
    </row>
    <row r="228" spans="1:17" x14ac:dyDescent="0.25">
      <c r="A228" s="17">
        <v>32</v>
      </c>
      <c r="B228" s="3" t="s">
        <v>134</v>
      </c>
      <c r="C228" s="3" t="s">
        <v>117</v>
      </c>
      <c r="D228" s="3" t="s">
        <v>135</v>
      </c>
      <c r="E228" s="3"/>
      <c r="F228" s="4"/>
      <c r="G228" s="4"/>
      <c r="H228" s="4" t="s">
        <v>277</v>
      </c>
      <c r="I228" s="4"/>
      <c r="J228" s="4"/>
      <c r="K228" s="4"/>
      <c r="L228" s="4"/>
      <c r="M228" s="4"/>
      <c r="N228" s="4"/>
      <c r="O228" s="4"/>
      <c r="P228" s="4"/>
      <c r="Q228" s="12"/>
    </row>
    <row r="229" spans="1:17" x14ac:dyDescent="0.25">
      <c r="A229" s="17">
        <v>33</v>
      </c>
      <c r="B229" s="3" t="s">
        <v>136</v>
      </c>
      <c r="C229" s="3" t="s">
        <v>117</v>
      </c>
      <c r="D229" s="3" t="s">
        <v>137</v>
      </c>
      <c r="E229" s="3"/>
      <c r="F229" s="4"/>
      <c r="G229" s="4"/>
      <c r="H229" s="4" t="s">
        <v>278</v>
      </c>
      <c r="I229" s="4"/>
      <c r="J229" s="4"/>
      <c r="K229" s="4"/>
      <c r="L229" s="4"/>
      <c r="M229" s="4"/>
      <c r="N229" s="4"/>
      <c r="O229" s="4"/>
      <c r="P229" s="4"/>
      <c r="Q229" s="12"/>
    </row>
    <row r="230" spans="1:17" x14ac:dyDescent="0.25">
      <c r="A230" s="17">
        <v>34</v>
      </c>
      <c r="B230" s="3" t="s">
        <v>138</v>
      </c>
      <c r="C230" s="3" t="s">
        <v>117</v>
      </c>
      <c r="D230" s="3" t="s">
        <v>139</v>
      </c>
      <c r="E230" s="3"/>
      <c r="F230" s="4"/>
      <c r="G230" s="4"/>
      <c r="H230" s="4" t="s">
        <v>279</v>
      </c>
      <c r="I230" s="4"/>
      <c r="J230" s="4"/>
      <c r="K230" s="4"/>
      <c r="L230" s="4"/>
      <c r="M230" s="4"/>
      <c r="N230" s="4"/>
      <c r="O230" s="4"/>
      <c r="P230" s="4"/>
      <c r="Q230" s="12"/>
    </row>
    <row r="231" spans="1:17" x14ac:dyDescent="0.25">
      <c r="A231" s="17">
        <v>35</v>
      </c>
      <c r="B231" s="3"/>
      <c r="C231" s="3" t="s">
        <v>117</v>
      </c>
      <c r="D231" s="3"/>
      <c r="E231" s="3"/>
      <c r="F231" s="4"/>
      <c r="G231" s="4"/>
      <c r="H231" s="4" t="s">
        <v>268</v>
      </c>
      <c r="I231" s="4"/>
      <c r="J231" s="4"/>
      <c r="K231" s="4"/>
      <c r="L231" s="4"/>
      <c r="M231" s="4"/>
      <c r="N231" s="4"/>
      <c r="O231" s="4"/>
      <c r="P231" s="4"/>
      <c r="Q231" s="12"/>
    </row>
    <row r="232" spans="1:17" x14ac:dyDescent="0.25">
      <c r="A232" s="17">
        <v>36</v>
      </c>
      <c r="B232" s="3"/>
      <c r="C232" s="3" t="s">
        <v>117</v>
      </c>
      <c r="D232" s="3"/>
      <c r="E232" s="3" t="s">
        <v>140</v>
      </c>
      <c r="F232" s="4"/>
      <c r="G232" s="4"/>
      <c r="H232" s="4" t="s">
        <v>280</v>
      </c>
      <c r="I232" s="4"/>
      <c r="J232" s="4"/>
      <c r="K232" s="4"/>
      <c r="L232" s="4"/>
      <c r="M232" s="4"/>
      <c r="N232" s="4"/>
      <c r="O232" s="4"/>
      <c r="P232" s="4"/>
      <c r="Q232" s="12"/>
    </row>
    <row r="233" spans="1:17" x14ac:dyDescent="0.25">
      <c r="A233" s="17">
        <v>37</v>
      </c>
      <c r="B233" s="3"/>
      <c r="C233" s="3"/>
      <c r="D233" s="3"/>
      <c r="E233" s="3"/>
      <c r="F233" s="4"/>
      <c r="G233" s="4"/>
      <c r="H233" s="4" t="s">
        <v>266</v>
      </c>
      <c r="I233" s="4"/>
      <c r="J233" s="4"/>
      <c r="K233" s="4"/>
      <c r="L233" s="4"/>
      <c r="M233" s="4"/>
      <c r="N233" s="4"/>
      <c r="O233" s="4"/>
      <c r="P233" s="4"/>
      <c r="Q233" s="12"/>
    </row>
    <row r="234" spans="1:17" x14ac:dyDescent="0.25">
      <c r="A234" s="17">
        <v>38</v>
      </c>
      <c r="B234" s="3"/>
      <c r="C234" s="3"/>
      <c r="D234" s="3"/>
      <c r="E234" s="3" t="s">
        <v>141</v>
      </c>
      <c r="F234" s="4"/>
      <c r="G234" s="4"/>
      <c r="H234" s="4" t="s">
        <v>281</v>
      </c>
      <c r="I234" s="4"/>
      <c r="J234" s="4"/>
      <c r="K234" s="4"/>
      <c r="L234" s="4"/>
      <c r="M234" s="4"/>
      <c r="N234" s="4"/>
      <c r="O234" s="4"/>
      <c r="P234" s="4"/>
      <c r="Q234" s="12"/>
    </row>
    <row r="235" spans="1:17" x14ac:dyDescent="0.25">
      <c r="A235" s="17">
        <v>39</v>
      </c>
      <c r="B235" s="3"/>
      <c r="C235" s="3"/>
      <c r="D235" s="3"/>
      <c r="E235" s="3"/>
      <c r="F235" s="4"/>
      <c r="G235" s="4"/>
      <c r="H235" s="4" t="s">
        <v>266</v>
      </c>
      <c r="I235" s="4"/>
      <c r="J235" s="4"/>
      <c r="K235" s="4"/>
      <c r="L235" s="4"/>
      <c r="M235" s="4"/>
      <c r="N235" s="4"/>
      <c r="O235" s="4"/>
      <c r="P235" s="4"/>
      <c r="Q235" s="12"/>
    </row>
    <row r="236" spans="1:17" x14ac:dyDescent="0.25">
      <c r="A236" s="17">
        <v>40</v>
      </c>
      <c r="B236" s="3" t="s">
        <v>142</v>
      </c>
      <c r="C236" s="3"/>
      <c r="D236" s="3" t="s">
        <v>143</v>
      </c>
      <c r="E236" s="3"/>
      <c r="F236" s="4"/>
      <c r="G236" s="4"/>
      <c r="H236" s="4" t="s">
        <v>282</v>
      </c>
      <c r="I236" s="4"/>
      <c r="J236" s="4"/>
      <c r="K236" s="4"/>
      <c r="L236" s="4"/>
      <c r="M236" s="4"/>
      <c r="N236" s="4"/>
      <c r="O236" s="4"/>
      <c r="P236" s="4"/>
      <c r="Q236" s="12"/>
    </row>
    <row r="237" spans="1:17" x14ac:dyDescent="0.25">
      <c r="A237" s="17">
        <v>41</v>
      </c>
      <c r="B237" s="3" t="s">
        <v>144</v>
      </c>
      <c r="C237" s="3"/>
      <c r="D237" s="3" t="s">
        <v>145</v>
      </c>
      <c r="E237" s="3"/>
      <c r="F237" s="4"/>
      <c r="G237" s="4"/>
      <c r="H237" s="4" t="s">
        <v>283</v>
      </c>
      <c r="I237" s="4"/>
      <c r="J237" s="4"/>
      <c r="K237" s="4"/>
      <c r="L237" s="4"/>
      <c r="M237" s="4"/>
      <c r="N237" s="4"/>
      <c r="O237" s="4"/>
      <c r="P237" s="4"/>
      <c r="Q237" s="12"/>
    </row>
    <row r="238" spans="1:17" x14ac:dyDescent="0.25">
      <c r="A238" s="17">
        <v>42</v>
      </c>
      <c r="B238" s="3" t="s">
        <v>144</v>
      </c>
      <c r="C238" s="3"/>
      <c r="D238" s="3" t="s">
        <v>146</v>
      </c>
      <c r="E238" s="3"/>
      <c r="F238" s="4"/>
      <c r="G238" s="4"/>
      <c r="H238" s="4" t="s">
        <v>284</v>
      </c>
      <c r="I238" s="4"/>
      <c r="J238" s="4"/>
      <c r="K238" s="4"/>
      <c r="L238" s="4"/>
      <c r="M238" s="4"/>
      <c r="N238" s="4"/>
      <c r="O238" s="4"/>
      <c r="P238" s="4"/>
      <c r="Q238" s="12"/>
    </row>
    <row r="239" spans="1:17" x14ac:dyDescent="0.25">
      <c r="A239" s="17">
        <v>43</v>
      </c>
      <c r="B239" s="3" t="s">
        <v>144</v>
      </c>
      <c r="C239" s="3"/>
      <c r="D239" s="3" t="s">
        <v>147</v>
      </c>
      <c r="E239" s="3"/>
      <c r="F239" s="4"/>
      <c r="G239" s="4"/>
      <c r="H239" s="4" t="s">
        <v>285</v>
      </c>
      <c r="I239" s="4"/>
      <c r="J239" s="4"/>
      <c r="K239" s="4"/>
      <c r="L239" s="4"/>
      <c r="M239" s="4"/>
      <c r="N239" s="4"/>
      <c r="O239" s="4"/>
      <c r="P239" s="4"/>
      <c r="Q239" s="12"/>
    </row>
    <row r="240" spans="1:17" x14ac:dyDescent="0.25">
      <c r="A240" s="17">
        <v>44</v>
      </c>
      <c r="B240" s="3" t="s">
        <v>144</v>
      </c>
      <c r="C240" s="3"/>
      <c r="D240" s="3" t="s">
        <v>148</v>
      </c>
      <c r="E240" s="3"/>
      <c r="F240" s="4"/>
      <c r="G240" s="4"/>
      <c r="H240" s="4" t="s">
        <v>286</v>
      </c>
      <c r="I240" s="4"/>
      <c r="J240" s="4"/>
      <c r="K240" s="4"/>
      <c r="L240" s="4"/>
      <c r="M240" s="4"/>
      <c r="N240" s="4"/>
      <c r="O240" s="4"/>
      <c r="P240" s="4"/>
      <c r="Q240" s="12"/>
    </row>
    <row r="241" spans="1:17" x14ac:dyDescent="0.25">
      <c r="A241" s="17">
        <v>45</v>
      </c>
      <c r="B241" s="3" t="s">
        <v>149</v>
      </c>
      <c r="C241" s="3"/>
      <c r="D241" s="3" t="s">
        <v>150</v>
      </c>
      <c r="E241" s="3"/>
      <c r="F241" s="4"/>
      <c r="G241" s="4"/>
      <c r="H241" s="4" t="s">
        <v>287</v>
      </c>
      <c r="I241" s="4"/>
      <c r="J241" s="4"/>
      <c r="K241" s="4"/>
      <c r="L241" s="4"/>
      <c r="M241" s="4"/>
      <c r="N241" s="4"/>
      <c r="O241" s="4"/>
      <c r="P241" s="4"/>
      <c r="Q241" s="12"/>
    </row>
    <row r="242" spans="1:17" x14ac:dyDescent="0.25">
      <c r="A242" s="17">
        <v>46</v>
      </c>
      <c r="B242" s="3"/>
      <c r="C242" s="3"/>
      <c r="D242" s="3"/>
      <c r="E242" s="3" t="s">
        <v>151</v>
      </c>
      <c r="F242" s="4"/>
      <c r="G242" s="4"/>
      <c r="H242" s="4" t="s">
        <v>288</v>
      </c>
      <c r="I242" s="4"/>
      <c r="J242" s="4"/>
      <c r="K242" s="4"/>
      <c r="L242" s="4"/>
      <c r="M242" s="4"/>
      <c r="N242" s="4"/>
      <c r="O242" s="4"/>
      <c r="P242" s="4"/>
      <c r="Q242" s="12"/>
    </row>
    <row r="243" spans="1:17" x14ac:dyDescent="0.25">
      <c r="A243" s="17">
        <v>47</v>
      </c>
      <c r="B243" s="3" t="s">
        <v>152</v>
      </c>
      <c r="C243" s="3"/>
      <c r="D243" s="3" t="s">
        <v>153</v>
      </c>
      <c r="E243" s="3"/>
      <c r="F243" s="4"/>
      <c r="G243" s="4"/>
      <c r="H243" s="4" t="s">
        <v>289</v>
      </c>
      <c r="I243" s="4"/>
      <c r="J243" s="4"/>
      <c r="K243" s="4"/>
      <c r="L243" s="4"/>
      <c r="M243" s="4"/>
      <c r="N243" s="4"/>
      <c r="O243" s="4"/>
      <c r="P243" s="4"/>
      <c r="Q243" s="12"/>
    </row>
    <row r="244" spans="1:17" x14ac:dyDescent="0.25">
      <c r="A244" s="17">
        <v>48</v>
      </c>
      <c r="B244" s="3"/>
      <c r="C244" s="3"/>
      <c r="D244" s="3"/>
      <c r="E244" s="3" t="s">
        <v>154</v>
      </c>
      <c r="F244" s="4"/>
      <c r="G244" s="4"/>
      <c r="H244" s="4" t="s">
        <v>290</v>
      </c>
      <c r="I244" s="4"/>
      <c r="J244" s="4"/>
      <c r="K244" s="4"/>
      <c r="L244" s="4"/>
      <c r="M244" s="4"/>
      <c r="N244" s="4"/>
      <c r="O244" s="4"/>
      <c r="P244" s="4"/>
      <c r="Q244" s="12"/>
    </row>
    <row r="245" spans="1:17" x14ac:dyDescent="0.25">
      <c r="A245" s="17">
        <v>49</v>
      </c>
      <c r="B245" s="3" t="s">
        <v>155</v>
      </c>
      <c r="C245" s="3"/>
      <c r="D245" s="3" t="s">
        <v>156</v>
      </c>
      <c r="E245" s="3"/>
      <c r="F245" s="4"/>
      <c r="G245" s="4"/>
      <c r="H245" s="4" t="s">
        <v>291</v>
      </c>
      <c r="I245" s="4"/>
      <c r="J245" s="4"/>
      <c r="K245" s="4"/>
      <c r="L245" s="4"/>
      <c r="M245" s="4"/>
      <c r="N245" s="4"/>
      <c r="O245" s="4"/>
      <c r="P245" s="4"/>
      <c r="Q245" s="12"/>
    </row>
    <row r="246" spans="1:17" x14ac:dyDescent="0.25">
      <c r="A246" s="17">
        <v>50</v>
      </c>
      <c r="B246" s="3" t="s">
        <v>157</v>
      </c>
      <c r="C246" s="3"/>
      <c r="D246" s="3" t="s">
        <v>158</v>
      </c>
      <c r="E246" s="3"/>
      <c r="F246" s="4"/>
      <c r="G246" s="4"/>
      <c r="H246" s="4" t="s">
        <v>292</v>
      </c>
      <c r="I246" s="4"/>
      <c r="J246" s="4"/>
      <c r="K246" s="4"/>
      <c r="L246" s="4"/>
      <c r="M246" s="4"/>
      <c r="N246" s="4"/>
      <c r="O246" s="4"/>
      <c r="P246" s="4"/>
      <c r="Q246" s="12"/>
    </row>
    <row r="247" spans="1:17" x14ac:dyDescent="0.25">
      <c r="A247" s="17">
        <v>51</v>
      </c>
      <c r="B247" s="3">
        <v>6100010000</v>
      </c>
      <c r="C247" s="3"/>
      <c r="D247" s="3" t="s">
        <v>159</v>
      </c>
      <c r="E247" s="3"/>
      <c r="F247" s="4"/>
      <c r="G247" s="4"/>
      <c r="H247" s="4" t="s">
        <v>293</v>
      </c>
      <c r="I247" s="4"/>
      <c r="J247" s="4"/>
      <c r="K247" s="4"/>
      <c r="L247" s="4"/>
      <c r="M247" s="4"/>
      <c r="N247" s="4"/>
      <c r="O247" s="4"/>
      <c r="P247" s="4"/>
      <c r="Q247" s="12"/>
    </row>
    <row r="248" spans="1:17" x14ac:dyDescent="0.25">
      <c r="A248" s="17">
        <v>52</v>
      </c>
      <c r="B248" s="3">
        <v>6200010000</v>
      </c>
      <c r="C248" s="3"/>
      <c r="D248" s="3" t="s">
        <v>160</v>
      </c>
      <c r="E248" s="3"/>
      <c r="F248" s="4"/>
      <c r="G248" s="4"/>
      <c r="H248" s="4" t="s">
        <v>294</v>
      </c>
      <c r="I248" s="4"/>
      <c r="J248" s="4"/>
      <c r="K248" s="4"/>
      <c r="L248" s="4"/>
      <c r="M248" s="4"/>
      <c r="N248" s="4"/>
      <c r="O248" s="4"/>
      <c r="P248" s="4"/>
      <c r="Q248" s="12"/>
    </row>
    <row r="249" spans="1:17" x14ac:dyDescent="0.25">
      <c r="A249" s="17">
        <v>53</v>
      </c>
      <c r="B249" s="5" t="s">
        <v>161</v>
      </c>
      <c r="C249" s="5"/>
      <c r="D249" s="5" t="s">
        <v>162</v>
      </c>
      <c r="E249" s="5"/>
      <c r="F249" s="4"/>
      <c r="G249" s="4"/>
      <c r="H249" s="4" t="s">
        <v>295</v>
      </c>
      <c r="I249" s="4"/>
      <c r="J249" s="4"/>
      <c r="K249" s="4"/>
      <c r="L249" s="4"/>
      <c r="M249" s="4"/>
      <c r="N249" s="4"/>
      <c r="O249" s="4"/>
      <c r="P249" s="4"/>
      <c r="Q249" s="12"/>
    </row>
    <row r="250" spans="1:17" x14ac:dyDescent="0.25">
      <c r="A250" s="17">
        <v>54</v>
      </c>
      <c r="B250" s="5" t="s">
        <v>163</v>
      </c>
      <c r="C250" s="5"/>
      <c r="D250" s="5" t="s">
        <v>164</v>
      </c>
      <c r="E250" s="5"/>
      <c r="F250" s="4"/>
      <c r="G250" s="4"/>
      <c r="H250" s="4" t="s">
        <v>296</v>
      </c>
      <c r="I250" s="4"/>
      <c r="J250" s="4"/>
      <c r="K250" s="4"/>
      <c r="L250" s="4"/>
      <c r="M250" s="4"/>
      <c r="N250" s="4"/>
      <c r="O250" s="4"/>
      <c r="P250" s="4"/>
      <c r="Q250" s="12"/>
    </row>
    <row r="251" spans="1:17" x14ac:dyDescent="0.25">
      <c r="A251" s="17">
        <v>55</v>
      </c>
      <c r="B251" s="5" t="s">
        <v>165</v>
      </c>
      <c r="C251" s="5"/>
      <c r="D251" s="5" t="s">
        <v>166</v>
      </c>
      <c r="E251" s="5"/>
      <c r="F251" s="4"/>
      <c r="G251" s="4"/>
      <c r="H251" s="4" t="s">
        <v>297</v>
      </c>
      <c r="I251" s="4"/>
      <c r="J251" s="4"/>
      <c r="K251" s="4"/>
      <c r="L251" s="4"/>
      <c r="M251" s="4"/>
      <c r="N251" s="4"/>
      <c r="O251" s="4"/>
      <c r="P251" s="4"/>
      <c r="Q251" s="12"/>
    </row>
    <row r="252" spans="1:17" x14ac:dyDescent="0.25">
      <c r="A252" s="17">
        <v>56</v>
      </c>
      <c r="B252" s="3"/>
      <c r="C252" s="3"/>
      <c r="D252" s="3"/>
      <c r="E252" s="3"/>
      <c r="F252" s="4"/>
      <c r="G252" s="4"/>
      <c r="H252" s="4" t="s">
        <v>266</v>
      </c>
      <c r="I252" s="4"/>
      <c r="J252" s="4"/>
      <c r="K252" s="4"/>
      <c r="L252" s="4"/>
      <c r="M252" s="4"/>
      <c r="N252" s="4"/>
      <c r="O252" s="4"/>
      <c r="P252" s="4"/>
      <c r="Q252" s="12"/>
    </row>
    <row r="253" spans="1:17" x14ac:dyDescent="0.25">
      <c r="A253" s="17">
        <v>57</v>
      </c>
      <c r="B253" s="3"/>
      <c r="C253" s="3"/>
      <c r="D253" s="3" t="s">
        <v>179</v>
      </c>
      <c r="E253" s="3"/>
      <c r="F253" s="4"/>
      <c r="G253" s="4"/>
      <c r="H253" s="4" t="s">
        <v>298</v>
      </c>
      <c r="I253" s="4"/>
      <c r="J253" s="4"/>
      <c r="K253" s="4"/>
      <c r="L253" s="4"/>
      <c r="M253" s="4"/>
      <c r="N253" s="4"/>
      <c r="O253" s="4"/>
      <c r="P253" s="4"/>
      <c r="Q253" s="12"/>
    </row>
    <row r="254" spans="1:17" x14ac:dyDescent="0.25">
      <c r="A254" s="17">
        <v>58</v>
      </c>
      <c r="B254" s="4"/>
      <c r="C254" s="4"/>
      <c r="D254" s="3" t="s">
        <v>179</v>
      </c>
      <c r="E254" s="3"/>
      <c r="F254" s="4"/>
      <c r="G254" s="4"/>
      <c r="H254" s="4" t="s">
        <v>298</v>
      </c>
      <c r="I254" s="4"/>
      <c r="J254" s="4"/>
      <c r="K254" s="4"/>
      <c r="L254" s="4"/>
      <c r="M254" s="4"/>
      <c r="N254" s="4"/>
      <c r="O254" s="4"/>
      <c r="P254" s="4"/>
      <c r="Q254" s="12"/>
    </row>
    <row r="255" spans="1:17" x14ac:dyDescent="0.25">
      <c r="A255" s="17">
        <v>59</v>
      </c>
      <c r="B255" s="3">
        <v>3000010000</v>
      </c>
      <c r="C255" s="3" t="s">
        <v>179</v>
      </c>
      <c r="D255" s="3" t="s">
        <v>180</v>
      </c>
      <c r="E255" s="3"/>
      <c r="F255" s="4"/>
      <c r="G255" s="4"/>
      <c r="H255" s="4" t="s">
        <v>299</v>
      </c>
      <c r="I255" s="4"/>
      <c r="J255" s="4"/>
      <c r="K255" s="4"/>
      <c r="L255" s="4"/>
      <c r="M255" s="4"/>
      <c r="N255" s="4"/>
      <c r="O255" s="4"/>
      <c r="P255" s="4"/>
      <c r="Q255" s="12"/>
    </row>
    <row r="256" spans="1:17" x14ac:dyDescent="0.25">
      <c r="A256" s="17">
        <v>60</v>
      </c>
      <c r="B256" s="3" t="s">
        <v>167</v>
      </c>
      <c r="C256" s="3" t="s">
        <v>179</v>
      </c>
      <c r="D256" s="3" t="s">
        <v>168</v>
      </c>
      <c r="E256" s="3"/>
      <c r="F256" s="4"/>
      <c r="G256" s="4"/>
      <c r="H256" s="4" t="s">
        <v>300</v>
      </c>
      <c r="I256" s="4"/>
      <c r="J256" s="4"/>
      <c r="K256" s="4"/>
      <c r="L256" s="4"/>
      <c r="M256" s="4"/>
      <c r="N256" s="4"/>
      <c r="O256" s="4"/>
      <c r="P256" s="4"/>
      <c r="Q256" s="12"/>
    </row>
    <row r="257" spans="1:17" x14ac:dyDescent="0.25">
      <c r="A257" s="17">
        <v>61</v>
      </c>
      <c r="B257" s="3" t="s">
        <v>169</v>
      </c>
      <c r="C257" s="3" t="s">
        <v>179</v>
      </c>
      <c r="D257" s="3" t="s">
        <v>170</v>
      </c>
      <c r="E257" s="3"/>
      <c r="F257" s="4"/>
      <c r="G257" s="4"/>
      <c r="H257" s="4" t="s">
        <v>301</v>
      </c>
      <c r="I257" s="4"/>
      <c r="J257" s="4"/>
      <c r="K257" s="4"/>
      <c r="L257" s="4"/>
      <c r="M257" s="4"/>
      <c r="N257" s="4"/>
      <c r="O257" s="4"/>
      <c r="P257" s="4"/>
      <c r="Q257" s="12"/>
    </row>
    <row r="258" spans="1:17" x14ac:dyDescent="0.25">
      <c r="A258" s="17">
        <v>62</v>
      </c>
      <c r="B258" s="3"/>
      <c r="C258" s="3"/>
      <c r="D258" s="3"/>
      <c r="E258" s="3"/>
      <c r="F258" s="4"/>
      <c r="G258" s="4"/>
      <c r="H258" s="4" t="s">
        <v>266</v>
      </c>
      <c r="I258" s="4"/>
      <c r="J258" s="4"/>
      <c r="K258" s="4"/>
      <c r="L258" s="4"/>
      <c r="M258" s="4"/>
      <c r="N258" s="4"/>
      <c r="O258" s="4"/>
      <c r="P258" s="4"/>
      <c r="Q258" s="12"/>
    </row>
    <row r="259" spans="1:17" x14ac:dyDescent="0.25">
      <c r="A259" s="17">
        <v>63</v>
      </c>
      <c r="B259" s="3"/>
      <c r="C259" s="3"/>
      <c r="D259" s="3" t="s">
        <v>181</v>
      </c>
      <c r="E259" s="3"/>
      <c r="F259" s="4"/>
      <c r="G259" s="4"/>
      <c r="H259" s="4" t="s">
        <v>302</v>
      </c>
      <c r="I259" s="4"/>
      <c r="J259" s="4"/>
      <c r="K259" s="4"/>
      <c r="L259" s="4"/>
      <c r="M259" s="4"/>
      <c r="N259" s="4"/>
      <c r="O259" s="4"/>
      <c r="P259" s="4"/>
      <c r="Q259" s="12"/>
    </row>
    <row r="260" spans="1:17" x14ac:dyDescent="0.25">
      <c r="A260" s="17">
        <v>64</v>
      </c>
      <c r="B260" s="3"/>
      <c r="C260" s="3"/>
      <c r="D260" s="3"/>
      <c r="E260" s="3"/>
      <c r="F260" s="4"/>
      <c r="G260" s="4"/>
      <c r="H260" s="4" t="s">
        <v>266</v>
      </c>
      <c r="I260" s="4"/>
      <c r="J260" s="4"/>
      <c r="K260" s="4"/>
      <c r="L260" s="4"/>
      <c r="M260" s="4"/>
      <c r="N260" s="4"/>
      <c r="O260" s="4"/>
      <c r="P260" s="4"/>
      <c r="Q260" s="12"/>
    </row>
    <row r="261" spans="1:17" x14ac:dyDescent="0.25">
      <c r="A261" s="17">
        <v>65</v>
      </c>
      <c r="B261" s="3"/>
      <c r="C261" s="3"/>
      <c r="D261" s="3" t="s">
        <v>182</v>
      </c>
      <c r="E261" s="3"/>
      <c r="F261" s="4"/>
      <c r="G261" s="4"/>
      <c r="H261" s="4" t="s">
        <v>303</v>
      </c>
      <c r="I261" s="4"/>
      <c r="J261" s="4"/>
      <c r="K261" s="4"/>
      <c r="L261" s="4"/>
      <c r="M261" s="4"/>
      <c r="N261" s="4"/>
      <c r="O261" s="4"/>
      <c r="P261" s="4"/>
      <c r="Q261" s="12"/>
    </row>
    <row r="262" spans="1:17" x14ac:dyDescent="0.25">
      <c r="A262" s="13"/>
      <c r="B262" s="4"/>
      <c r="C262" s="4"/>
      <c r="D262" s="4"/>
      <c r="E262" s="4"/>
      <c r="F262" s="4"/>
      <c r="G262" s="4"/>
      <c r="H262" s="4"/>
      <c r="I262" s="4"/>
      <c r="J262" s="4"/>
      <c r="K262" s="4"/>
      <c r="L262" s="4"/>
      <c r="M262" s="4"/>
      <c r="N262" s="4"/>
      <c r="O262" s="4"/>
      <c r="P262" s="4"/>
      <c r="Q262" s="12"/>
    </row>
    <row r="263" spans="1:17" ht="15.75" thickBot="1" x14ac:dyDescent="0.3">
      <c r="A263" s="14"/>
      <c r="B263" s="15"/>
      <c r="C263" s="15"/>
      <c r="D263" s="15"/>
      <c r="E263" s="15"/>
      <c r="F263" s="15"/>
      <c r="G263" s="15"/>
      <c r="H263" s="15"/>
      <c r="I263" s="15"/>
      <c r="J263" s="15"/>
      <c r="K263" s="15"/>
      <c r="L263" s="15"/>
      <c r="M263" s="15"/>
      <c r="N263" s="15"/>
      <c r="O263" s="15"/>
      <c r="P263" s="15"/>
      <c r="Q263" s="16"/>
    </row>
    <row r="264" spans="1:17" ht="15.75" thickTop="1" x14ac:dyDescent="0.25"/>
    <row r="265" spans="1:17" ht="15.75" thickBot="1" x14ac:dyDescent="0.3"/>
    <row r="266" spans="1:17" ht="15.75" thickTop="1" x14ac:dyDescent="0.25">
      <c r="A266" s="8"/>
      <c r="B266" s="9"/>
      <c r="C266" s="9"/>
      <c r="D266" s="9"/>
      <c r="E266" s="9"/>
      <c r="F266" s="9"/>
      <c r="G266" s="9"/>
      <c r="H266" s="10"/>
    </row>
    <row r="267" spans="1:17" ht="18.75" x14ac:dyDescent="0.3">
      <c r="A267" s="11" t="s">
        <v>1</v>
      </c>
      <c r="B267" s="4"/>
      <c r="C267" s="4"/>
      <c r="D267" s="4"/>
      <c r="E267" s="4"/>
      <c r="F267" s="4"/>
      <c r="G267" s="4"/>
      <c r="H267" s="12"/>
    </row>
    <row r="268" spans="1:17" x14ac:dyDescent="0.25">
      <c r="A268" s="13"/>
      <c r="B268" s="4"/>
      <c r="C268" s="4"/>
      <c r="D268" s="4"/>
      <c r="E268" s="4"/>
      <c r="F268" s="4"/>
      <c r="G268" s="4"/>
      <c r="H268" s="12"/>
    </row>
    <row r="269" spans="1:17" x14ac:dyDescent="0.25">
      <c r="A269" s="13">
        <v>1</v>
      </c>
      <c r="B269" s="4" t="s">
        <v>304</v>
      </c>
      <c r="C269" s="18" t="s">
        <v>172</v>
      </c>
      <c r="D269" s="4"/>
      <c r="E269" s="4"/>
      <c r="F269" s="4"/>
      <c r="G269" s="4"/>
      <c r="H269" s="12"/>
    </row>
    <row r="270" spans="1:17" x14ac:dyDescent="0.25">
      <c r="A270" s="13">
        <v>2</v>
      </c>
      <c r="B270" s="4" t="s">
        <v>305</v>
      </c>
      <c r="C270" s="18" t="s">
        <v>172</v>
      </c>
      <c r="D270" s="4"/>
      <c r="E270" s="4"/>
      <c r="F270" s="4"/>
      <c r="G270" s="4"/>
      <c r="H270" s="12"/>
    </row>
    <row r="271" spans="1:17" x14ac:dyDescent="0.25">
      <c r="A271" s="13">
        <v>3</v>
      </c>
      <c r="B271" s="4" t="s">
        <v>306</v>
      </c>
      <c r="C271" s="18" t="s">
        <v>172</v>
      </c>
      <c r="D271" s="4"/>
      <c r="E271" s="4"/>
      <c r="F271" s="4"/>
      <c r="G271" s="4"/>
      <c r="H271" s="12"/>
    </row>
    <row r="272" spans="1:17" x14ac:dyDescent="0.25">
      <c r="A272" s="13">
        <v>4</v>
      </c>
      <c r="B272" s="4" t="s">
        <v>307</v>
      </c>
      <c r="C272" s="18" t="s">
        <v>172</v>
      </c>
      <c r="D272" s="4"/>
      <c r="E272" s="4"/>
      <c r="F272" s="4"/>
      <c r="G272" s="4"/>
      <c r="H272" s="12"/>
    </row>
    <row r="273" spans="1:8" x14ac:dyDescent="0.25">
      <c r="A273" s="13">
        <v>5</v>
      </c>
      <c r="B273" s="4" t="s">
        <v>308</v>
      </c>
      <c r="C273" s="18" t="s">
        <v>172</v>
      </c>
      <c r="D273" s="4"/>
      <c r="E273" s="4"/>
      <c r="F273" s="4"/>
      <c r="G273" s="4"/>
      <c r="H273" s="12"/>
    </row>
    <row r="274" spans="1:8" x14ac:dyDescent="0.25">
      <c r="A274" s="13">
        <v>6</v>
      </c>
      <c r="B274" s="4" t="s">
        <v>309</v>
      </c>
      <c r="C274" s="18" t="s">
        <v>172</v>
      </c>
      <c r="D274" s="4"/>
      <c r="E274" s="4"/>
      <c r="F274" s="4"/>
      <c r="G274" s="4"/>
      <c r="H274" s="12"/>
    </row>
    <row r="275" spans="1:8" x14ac:dyDescent="0.25">
      <c r="A275" s="13">
        <v>7</v>
      </c>
      <c r="B275" s="4" t="s">
        <v>310</v>
      </c>
      <c r="C275" s="18" t="s">
        <v>172</v>
      </c>
      <c r="D275" s="4"/>
      <c r="E275" s="4"/>
      <c r="F275" s="4"/>
      <c r="G275" s="4"/>
      <c r="H275" s="12"/>
    </row>
    <row r="276" spans="1:8" x14ac:dyDescent="0.25">
      <c r="A276" s="13">
        <v>8</v>
      </c>
      <c r="B276" s="4" t="s">
        <v>311</v>
      </c>
      <c r="C276" s="18" t="s">
        <v>172</v>
      </c>
      <c r="D276" s="4"/>
      <c r="E276" s="4"/>
      <c r="F276" s="4"/>
      <c r="G276" s="4"/>
      <c r="H276" s="12"/>
    </row>
    <row r="277" spans="1:8" x14ac:dyDescent="0.25">
      <c r="A277" s="13">
        <v>9</v>
      </c>
      <c r="B277" s="4" t="s">
        <v>312</v>
      </c>
      <c r="C277" s="18" t="s">
        <v>172</v>
      </c>
      <c r="D277" s="4"/>
      <c r="E277" s="4"/>
      <c r="F277" s="4"/>
      <c r="G277" s="4"/>
      <c r="H277" s="12"/>
    </row>
    <row r="278" spans="1:8" x14ac:dyDescent="0.25">
      <c r="A278" s="13">
        <v>10</v>
      </c>
      <c r="B278" s="4" t="s">
        <v>313</v>
      </c>
      <c r="C278" s="18" t="s">
        <v>172</v>
      </c>
      <c r="D278" s="4"/>
      <c r="E278" s="4"/>
      <c r="F278" s="4"/>
      <c r="G278" s="4"/>
      <c r="H278" s="12"/>
    </row>
    <row r="279" spans="1:8" x14ac:dyDescent="0.25">
      <c r="A279" s="13">
        <v>11</v>
      </c>
      <c r="B279" s="4" t="s">
        <v>314</v>
      </c>
      <c r="C279" s="18" t="s">
        <v>172</v>
      </c>
      <c r="D279" s="4"/>
      <c r="E279" s="4"/>
      <c r="F279" s="4"/>
      <c r="G279" s="4"/>
      <c r="H279" s="12"/>
    </row>
    <row r="280" spans="1:8" x14ac:dyDescent="0.25">
      <c r="A280" s="13">
        <v>12</v>
      </c>
      <c r="B280" s="4" t="s">
        <v>315</v>
      </c>
      <c r="C280" s="18" t="s">
        <v>172</v>
      </c>
      <c r="D280" s="4"/>
      <c r="E280" s="4"/>
      <c r="F280" s="4"/>
      <c r="G280" s="4"/>
      <c r="H280" s="12"/>
    </row>
    <row r="281" spans="1:8" x14ac:dyDescent="0.25">
      <c r="A281" s="13">
        <v>13</v>
      </c>
      <c r="B281" s="4" t="s">
        <v>304</v>
      </c>
      <c r="C281" s="18" t="s">
        <v>316</v>
      </c>
      <c r="D281" s="4"/>
      <c r="E281" s="4"/>
      <c r="F281" s="4"/>
      <c r="G281" s="4"/>
      <c r="H281" s="12"/>
    </row>
    <row r="282" spans="1:8" x14ac:dyDescent="0.25">
      <c r="A282" s="13">
        <v>14</v>
      </c>
      <c r="B282" s="4" t="s">
        <v>305</v>
      </c>
      <c r="C282" s="18" t="s">
        <v>316</v>
      </c>
      <c r="D282" s="4"/>
      <c r="E282" s="4"/>
      <c r="F282" s="4"/>
      <c r="G282" s="4"/>
      <c r="H282" s="12"/>
    </row>
    <row r="283" spans="1:8" x14ac:dyDescent="0.25">
      <c r="A283" s="13">
        <v>15</v>
      </c>
      <c r="B283" s="4" t="s">
        <v>306</v>
      </c>
      <c r="C283" s="18" t="s">
        <v>316</v>
      </c>
      <c r="D283" s="4"/>
      <c r="E283" s="4"/>
      <c r="F283" s="4"/>
      <c r="G283" s="4"/>
      <c r="H283" s="12"/>
    </row>
    <row r="284" spans="1:8" x14ac:dyDescent="0.25">
      <c r="A284" s="13">
        <v>16</v>
      </c>
      <c r="B284" s="4" t="s">
        <v>307</v>
      </c>
      <c r="C284" s="18" t="s">
        <v>316</v>
      </c>
      <c r="D284" s="4"/>
      <c r="E284" s="4"/>
      <c r="F284" s="4"/>
      <c r="G284" s="4"/>
      <c r="H284" s="12"/>
    </row>
    <row r="285" spans="1:8" x14ac:dyDescent="0.25">
      <c r="A285" s="13">
        <v>17</v>
      </c>
      <c r="B285" s="4" t="s">
        <v>308</v>
      </c>
      <c r="C285" s="18" t="s">
        <v>316</v>
      </c>
      <c r="D285" s="4"/>
      <c r="E285" s="4"/>
      <c r="F285" s="4"/>
      <c r="G285" s="4"/>
      <c r="H285" s="12"/>
    </row>
    <row r="286" spans="1:8" x14ac:dyDescent="0.25">
      <c r="A286" s="13">
        <v>18</v>
      </c>
      <c r="B286" s="4" t="s">
        <v>309</v>
      </c>
      <c r="C286" s="18" t="s">
        <v>316</v>
      </c>
      <c r="D286" s="4"/>
      <c r="E286" s="4"/>
      <c r="F286" s="4"/>
      <c r="G286" s="4"/>
      <c r="H286" s="12"/>
    </row>
    <row r="287" spans="1:8" x14ac:dyDescent="0.25">
      <c r="A287" s="13">
        <v>19</v>
      </c>
      <c r="B287" s="4" t="s">
        <v>310</v>
      </c>
      <c r="C287" s="18" t="s">
        <v>316</v>
      </c>
      <c r="D287" s="4"/>
      <c r="E287" s="4"/>
      <c r="F287" s="4"/>
      <c r="G287" s="4"/>
      <c r="H287" s="12"/>
    </row>
    <row r="288" spans="1:8" x14ac:dyDescent="0.25">
      <c r="A288" s="13">
        <v>20</v>
      </c>
      <c r="B288" s="4" t="s">
        <v>311</v>
      </c>
      <c r="C288" s="18" t="s">
        <v>316</v>
      </c>
      <c r="D288" s="4"/>
      <c r="E288" s="4"/>
      <c r="F288" s="4"/>
      <c r="G288" s="4"/>
      <c r="H288" s="12"/>
    </row>
    <row r="289" spans="1:8" x14ac:dyDescent="0.25">
      <c r="A289" s="13">
        <v>21</v>
      </c>
      <c r="B289" s="4" t="s">
        <v>312</v>
      </c>
      <c r="C289" s="18" t="s">
        <v>316</v>
      </c>
      <c r="D289" s="4"/>
      <c r="E289" s="4"/>
      <c r="F289" s="4"/>
      <c r="G289" s="4"/>
      <c r="H289" s="12"/>
    </row>
    <row r="290" spans="1:8" x14ac:dyDescent="0.25">
      <c r="A290" s="13">
        <v>22</v>
      </c>
      <c r="B290" s="4" t="s">
        <v>313</v>
      </c>
      <c r="C290" s="18" t="s">
        <v>316</v>
      </c>
      <c r="D290" s="4"/>
      <c r="E290" s="4"/>
      <c r="F290" s="4"/>
      <c r="G290" s="4"/>
      <c r="H290" s="12"/>
    </row>
    <row r="291" spans="1:8" x14ac:dyDescent="0.25">
      <c r="A291" s="13">
        <v>23</v>
      </c>
      <c r="B291" s="4" t="s">
        <v>314</v>
      </c>
      <c r="C291" s="18" t="s">
        <v>316</v>
      </c>
      <c r="D291" s="4"/>
      <c r="E291" s="4"/>
      <c r="F291" s="4"/>
      <c r="G291" s="4"/>
      <c r="H291" s="12"/>
    </row>
    <row r="292" spans="1:8" x14ac:dyDescent="0.25">
      <c r="A292" s="13">
        <v>24</v>
      </c>
      <c r="B292" s="4" t="s">
        <v>315</v>
      </c>
      <c r="C292" s="18" t="s">
        <v>316</v>
      </c>
      <c r="D292" s="4"/>
      <c r="E292" s="4"/>
      <c r="F292" s="4"/>
      <c r="G292" s="4"/>
      <c r="H292" s="12"/>
    </row>
    <row r="293" spans="1:8" x14ac:dyDescent="0.25">
      <c r="A293" s="13">
        <v>25</v>
      </c>
      <c r="B293" s="4" t="s">
        <v>304</v>
      </c>
      <c r="C293" s="18" t="s">
        <v>317</v>
      </c>
      <c r="D293" s="4"/>
      <c r="E293" s="4"/>
      <c r="F293" s="4"/>
      <c r="G293" s="4"/>
      <c r="H293" s="12"/>
    </row>
    <row r="294" spans="1:8" x14ac:dyDescent="0.25">
      <c r="A294" s="13">
        <v>26</v>
      </c>
      <c r="B294" s="4" t="s">
        <v>305</v>
      </c>
      <c r="C294" s="18" t="s">
        <v>317</v>
      </c>
      <c r="D294" s="4"/>
      <c r="E294" s="4"/>
      <c r="F294" s="4"/>
      <c r="G294" s="4"/>
      <c r="H294" s="12"/>
    </row>
    <row r="295" spans="1:8" x14ac:dyDescent="0.25">
      <c r="A295" s="13">
        <v>27</v>
      </c>
      <c r="B295" s="4" t="s">
        <v>306</v>
      </c>
      <c r="C295" s="18" t="s">
        <v>317</v>
      </c>
      <c r="D295" s="4"/>
      <c r="E295" s="4"/>
      <c r="F295" s="4"/>
      <c r="G295" s="4"/>
      <c r="H295" s="12"/>
    </row>
    <row r="296" spans="1:8" x14ac:dyDescent="0.25">
      <c r="A296" s="13">
        <v>28</v>
      </c>
      <c r="B296" s="4" t="s">
        <v>307</v>
      </c>
      <c r="C296" s="18" t="s">
        <v>317</v>
      </c>
      <c r="D296" s="4"/>
      <c r="E296" s="4"/>
      <c r="F296" s="4"/>
      <c r="G296" s="4"/>
      <c r="H296" s="12"/>
    </row>
    <row r="297" spans="1:8" x14ac:dyDescent="0.25">
      <c r="A297" s="13">
        <v>29</v>
      </c>
      <c r="B297" s="4" t="s">
        <v>308</v>
      </c>
      <c r="C297" s="18" t="s">
        <v>317</v>
      </c>
      <c r="D297" s="4"/>
      <c r="E297" s="4"/>
      <c r="F297" s="4"/>
      <c r="G297" s="4"/>
      <c r="H297" s="12"/>
    </row>
    <row r="298" spans="1:8" x14ac:dyDescent="0.25">
      <c r="A298" s="13">
        <v>30</v>
      </c>
      <c r="B298" s="4" t="s">
        <v>309</v>
      </c>
      <c r="C298" s="18" t="s">
        <v>317</v>
      </c>
      <c r="D298" s="4"/>
      <c r="E298" s="4"/>
      <c r="F298" s="4"/>
      <c r="G298" s="4"/>
      <c r="H298" s="12"/>
    </row>
    <row r="299" spans="1:8" x14ac:dyDescent="0.25">
      <c r="A299" s="13">
        <v>31</v>
      </c>
      <c r="B299" s="4" t="s">
        <v>310</v>
      </c>
      <c r="C299" s="18" t="s">
        <v>317</v>
      </c>
      <c r="D299" s="4"/>
      <c r="E299" s="4"/>
      <c r="F299" s="4"/>
      <c r="G299" s="4"/>
      <c r="H299" s="12"/>
    </row>
    <row r="300" spans="1:8" x14ac:dyDescent="0.25">
      <c r="A300" s="13">
        <v>32</v>
      </c>
      <c r="B300" s="4" t="s">
        <v>311</v>
      </c>
      <c r="C300" s="18" t="s">
        <v>317</v>
      </c>
      <c r="D300" s="4"/>
      <c r="E300" s="4"/>
      <c r="F300" s="4"/>
      <c r="G300" s="4"/>
      <c r="H300" s="12"/>
    </row>
    <row r="301" spans="1:8" x14ac:dyDescent="0.25">
      <c r="A301" s="13">
        <v>33</v>
      </c>
      <c r="B301" s="4" t="s">
        <v>312</v>
      </c>
      <c r="C301" s="18" t="s">
        <v>317</v>
      </c>
      <c r="D301" s="4"/>
      <c r="E301" s="4"/>
      <c r="F301" s="4"/>
      <c r="G301" s="4"/>
      <c r="H301" s="12"/>
    </row>
    <row r="302" spans="1:8" x14ac:dyDescent="0.25">
      <c r="A302" s="13">
        <v>34</v>
      </c>
      <c r="B302" s="4" t="s">
        <v>313</v>
      </c>
      <c r="C302" s="18" t="s">
        <v>317</v>
      </c>
      <c r="D302" s="4"/>
      <c r="E302" s="4"/>
      <c r="F302" s="4"/>
      <c r="G302" s="4"/>
      <c r="H302" s="12"/>
    </row>
    <row r="303" spans="1:8" x14ac:dyDescent="0.25">
      <c r="A303" s="13">
        <v>35</v>
      </c>
      <c r="B303" s="4" t="s">
        <v>314</v>
      </c>
      <c r="C303" s="18" t="s">
        <v>317</v>
      </c>
      <c r="D303" s="4"/>
      <c r="E303" s="4"/>
      <c r="F303" s="4"/>
      <c r="G303" s="4"/>
      <c r="H303" s="12"/>
    </row>
    <row r="304" spans="1:8" x14ac:dyDescent="0.25">
      <c r="A304" s="13">
        <v>36</v>
      </c>
      <c r="B304" s="4" t="s">
        <v>315</v>
      </c>
      <c r="C304" s="18" t="s">
        <v>317</v>
      </c>
      <c r="D304" s="4"/>
      <c r="E304" s="4"/>
      <c r="F304" s="4"/>
      <c r="G304" s="4"/>
      <c r="H304" s="12"/>
    </row>
    <row r="305" spans="1:8" x14ac:dyDescent="0.25">
      <c r="A305" s="13">
        <v>37</v>
      </c>
      <c r="B305" s="4" t="s">
        <v>304</v>
      </c>
      <c r="C305" s="18" t="s">
        <v>318</v>
      </c>
      <c r="D305" s="4"/>
      <c r="E305" s="4"/>
      <c r="F305" s="4"/>
      <c r="G305" s="4"/>
      <c r="H305" s="12"/>
    </row>
    <row r="306" spans="1:8" x14ac:dyDescent="0.25">
      <c r="A306" s="13">
        <v>38</v>
      </c>
      <c r="B306" s="4" t="s">
        <v>305</v>
      </c>
      <c r="C306" s="18" t="s">
        <v>318</v>
      </c>
      <c r="D306" s="4"/>
      <c r="E306" s="4"/>
      <c r="F306" s="4"/>
      <c r="G306" s="4"/>
      <c r="H306" s="12"/>
    </row>
    <row r="307" spans="1:8" x14ac:dyDescent="0.25">
      <c r="A307" s="13">
        <v>39</v>
      </c>
      <c r="B307" s="4" t="s">
        <v>306</v>
      </c>
      <c r="C307" s="18" t="s">
        <v>318</v>
      </c>
      <c r="D307" s="4"/>
      <c r="E307" s="4"/>
      <c r="F307" s="4"/>
      <c r="G307" s="4"/>
      <c r="H307" s="12"/>
    </row>
    <row r="308" spans="1:8" x14ac:dyDescent="0.25">
      <c r="A308" s="13">
        <v>40</v>
      </c>
      <c r="B308" s="4" t="s">
        <v>307</v>
      </c>
      <c r="C308" s="18" t="s">
        <v>318</v>
      </c>
      <c r="D308" s="4"/>
      <c r="E308" s="4"/>
      <c r="F308" s="4"/>
      <c r="G308" s="4"/>
      <c r="H308" s="12"/>
    </row>
    <row r="309" spans="1:8" x14ac:dyDescent="0.25">
      <c r="A309" s="13">
        <v>41</v>
      </c>
      <c r="B309" s="4" t="s">
        <v>308</v>
      </c>
      <c r="C309" s="18" t="s">
        <v>318</v>
      </c>
      <c r="D309" s="4"/>
      <c r="E309" s="4"/>
      <c r="F309" s="4"/>
      <c r="G309" s="4"/>
      <c r="H309" s="12"/>
    </row>
    <row r="310" spans="1:8" x14ac:dyDescent="0.25">
      <c r="A310" s="13">
        <v>42</v>
      </c>
      <c r="B310" s="4" t="s">
        <v>309</v>
      </c>
      <c r="C310" s="18" t="s">
        <v>318</v>
      </c>
      <c r="D310" s="4"/>
      <c r="E310" s="4"/>
      <c r="F310" s="4"/>
      <c r="G310" s="4"/>
      <c r="H310" s="12"/>
    </row>
    <row r="311" spans="1:8" x14ac:dyDescent="0.25">
      <c r="A311" s="13">
        <v>43</v>
      </c>
      <c r="B311" s="4" t="s">
        <v>310</v>
      </c>
      <c r="C311" s="18" t="s">
        <v>318</v>
      </c>
      <c r="D311" s="4"/>
      <c r="E311" s="4"/>
      <c r="F311" s="4"/>
      <c r="G311" s="4"/>
      <c r="H311" s="12"/>
    </row>
    <row r="312" spans="1:8" x14ac:dyDescent="0.25">
      <c r="A312" s="13">
        <v>44</v>
      </c>
      <c r="B312" s="4" t="s">
        <v>311</v>
      </c>
      <c r="C312" s="18" t="s">
        <v>318</v>
      </c>
      <c r="D312" s="4"/>
      <c r="E312" s="4"/>
      <c r="F312" s="4"/>
      <c r="G312" s="4"/>
      <c r="H312" s="12"/>
    </row>
    <row r="313" spans="1:8" x14ac:dyDescent="0.25">
      <c r="A313" s="13">
        <v>45</v>
      </c>
      <c r="B313" s="4" t="s">
        <v>312</v>
      </c>
      <c r="C313" s="18" t="s">
        <v>318</v>
      </c>
      <c r="D313" s="4"/>
      <c r="E313" s="4"/>
      <c r="F313" s="4"/>
      <c r="G313" s="4"/>
      <c r="H313" s="12"/>
    </row>
    <row r="314" spans="1:8" x14ac:dyDescent="0.25">
      <c r="A314" s="13">
        <v>46</v>
      </c>
      <c r="B314" s="4" t="s">
        <v>313</v>
      </c>
      <c r="C314" s="18" t="s">
        <v>318</v>
      </c>
      <c r="D314" s="4"/>
      <c r="E314" s="4"/>
      <c r="F314" s="4"/>
      <c r="G314" s="4"/>
      <c r="H314" s="12"/>
    </row>
    <row r="315" spans="1:8" x14ac:dyDescent="0.25">
      <c r="A315" s="13">
        <v>47</v>
      </c>
      <c r="B315" s="4" t="s">
        <v>314</v>
      </c>
      <c r="C315" s="18" t="s">
        <v>318</v>
      </c>
      <c r="D315" s="4"/>
      <c r="E315" s="4"/>
      <c r="F315" s="4"/>
      <c r="G315" s="4"/>
      <c r="H315" s="12"/>
    </row>
    <row r="316" spans="1:8" x14ac:dyDescent="0.25">
      <c r="A316" s="13">
        <v>48</v>
      </c>
      <c r="B316" s="4" t="s">
        <v>315</v>
      </c>
      <c r="C316" s="18" t="s">
        <v>318</v>
      </c>
      <c r="D316" s="4"/>
      <c r="E316" s="4"/>
      <c r="F316" s="4"/>
      <c r="G316" s="4"/>
      <c r="H316" s="12"/>
    </row>
    <row r="317" spans="1:8" x14ac:dyDescent="0.25">
      <c r="A317" s="13">
        <v>49</v>
      </c>
      <c r="B317" s="4" t="s">
        <v>304</v>
      </c>
      <c r="C317" s="18" t="s">
        <v>319</v>
      </c>
      <c r="D317" s="4"/>
      <c r="E317" s="4"/>
      <c r="F317" s="4"/>
      <c r="G317" s="4"/>
      <c r="H317" s="12"/>
    </row>
    <row r="318" spans="1:8" x14ac:dyDescent="0.25">
      <c r="A318" s="13">
        <v>50</v>
      </c>
      <c r="B318" s="4" t="s">
        <v>305</v>
      </c>
      <c r="C318" s="18" t="s">
        <v>319</v>
      </c>
      <c r="D318" s="4"/>
      <c r="E318" s="4"/>
      <c r="F318" s="4"/>
      <c r="G318" s="4"/>
      <c r="H318" s="12"/>
    </row>
    <row r="319" spans="1:8" x14ac:dyDescent="0.25">
      <c r="A319" s="13">
        <v>51</v>
      </c>
      <c r="B319" s="4" t="s">
        <v>306</v>
      </c>
      <c r="C319" s="18" t="s">
        <v>319</v>
      </c>
      <c r="D319" s="4"/>
      <c r="E319" s="4"/>
      <c r="F319" s="4"/>
      <c r="G319" s="4"/>
      <c r="H319" s="12"/>
    </row>
    <row r="320" spans="1:8" x14ac:dyDescent="0.25">
      <c r="A320" s="13">
        <v>52</v>
      </c>
      <c r="B320" s="4" t="s">
        <v>307</v>
      </c>
      <c r="C320" s="18" t="s">
        <v>319</v>
      </c>
      <c r="D320" s="4"/>
      <c r="E320" s="4"/>
      <c r="F320" s="4"/>
      <c r="G320" s="4"/>
      <c r="H320" s="12"/>
    </row>
    <row r="321" spans="1:8" x14ac:dyDescent="0.25">
      <c r="A321" s="13">
        <v>53</v>
      </c>
      <c r="B321" s="4" t="s">
        <v>308</v>
      </c>
      <c r="C321" s="18" t="s">
        <v>319</v>
      </c>
      <c r="D321" s="4"/>
      <c r="E321" s="4"/>
      <c r="F321" s="4"/>
      <c r="G321" s="4"/>
      <c r="H321" s="12"/>
    </row>
    <row r="322" spans="1:8" x14ac:dyDescent="0.25">
      <c r="A322" s="13">
        <v>54</v>
      </c>
      <c r="B322" s="4" t="s">
        <v>309</v>
      </c>
      <c r="C322" s="18" t="s">
        <v>319</v>
      </c>
      <c r="D322" s="4"/>
      <c r="E322" s="4"/>
      <c r="F322" s="4"/>
      <c r="G322" s="4"/>
      <c r="H322" s="12"/>
    </row>
    <row r="323" spans="1:8" x14ac:dyDescent="0.25">
      <c r="A323" s="13">
        <v>55</v>
      </c>
      <c r="B323" s="4" t="s">
        <v>310</v>
      </c>
      <c r="C323" s="18" t="s">
        <v>319</v>
      </c>
      <c r="D323" s="4"/>
      <c r="E323" s="4"/>
      <c r="F323" s="4"/>
      <c r="G323" s="4"/>
      <c r="H323" s="12"/>
    </row>
    <row r="324" spans="1:8" x14ac:dyDescent="0.25">
      <c r="A324" s="13">
        <v>56</v>
      </c>
      <c r="B324" s="4" t="s">
        <v>311</v>
      </c>
      <c r="C324" s="18" t="s">
        <v>319</v>
      </c>
      <c r="D324" s="4"/>
      <c r="E324" s="4"/>
      <c r="F324" s="4"/>
      <c r="G324" s="4"/>
      <c r="H324" s="12"/>
    </row>
    <row r="325" spans="1:8" x14ac:dyDescent="0.25">
      <c r="A325" s="13">
        <v>57</v>
      </c>
      <c r="B325" s="4" t="s">
        <v>312</v>
      </c>
      <c r="C325" s="18" t="s">
        <v>319</v>
      </c>
      <c r="D325" s="4"/>
      <c r="E325" s="4"/>
      <c r="F325" s="4"/>
      <c r="G325" s="4"/>
      <c r="H325" s="12"/>
    </row>
    <row r="326" spans="1:8" x14ac:dyDescent="0.25">
      <c r="A326" s="13">
        <v>58</v>
      </c>
      <c r="B326" s="4" t="s">
        <v>313</v>
      </c>
      <c r="C326" s="18" t="s">
        <v>319</v>
      </c>
      <c r="D326" s="4"/>
      <c r="E326" s="4"/>
      <c r="F326" s="4"/>
      <c r="G326" s="4"/>
      <c r="H326" s="12"/>
    </row>
    <row r="327" spans="1:8" x14ac:dyDescent="0.25">
      <c r="A327" s="13">
        <v>59</v>
      </c>
      <c r="B327" s="4" t="s">
        <v>314</v>
      </c>
      <c r="C327" s="18" t="s">
        <v>319</v>
      </c>
      <c r="D327" s="4"/>
      <c r="E327" s="4"/>
      <c r="F327" s="4"/>
      <c r="G327" s="4"/>
      <c r="H327" s="12"/>
    </row>
    <row r="328" spans="1:8" x14ac:dyDescent="0.25">
      <c r="A328" s="13">
        <v>60</v>
      </c>
      <c r="B328" s="4" t="s">
        <v>315</v>
      </c>
      <c r="C328" s="18" t="s">
        <v>319</v>
      </c>
      <c r="D328" s="4"/>
      <c r="E328" s="4"/>
      <c r="F328" s="4"/>
      <c r="G328" s="4"/>
      <c r="H328" s="12"/>
    </row>
    <row r="329" spans="1:8" x14ac:dyDescent="0.25">
      <c r="A329" s="13">
        <v>61</v>
      </c>
      <c r="B329" s="4" t="s">
        <v>304</v>
      </c>
      <c r="C329" s="18" t="s">
        <v>320</v>
      </c>
      <c r="D329" s="4"/>
      <c r="E329" s="4"/>
      <c r="F329" s="4"/>
      <c r="G329" s="4"/>
      <c r="H329" s="12"/>
    </row>
    <row r="330" spans="1:8" x14ac:dyDescent="0.25">
      <c r="A330" s="13">
        <v>62</v>
      </c>
      <c r="B330" s="4" t="s">
        <v>305</v>
      </c>
      <c r="C330" s="18" t="s">
        <v>320</v>
      </c>
      <c r="D330" s="4"/>
      <c r="E330" s="4"/>
      <c r="F330" s="4"/>
      <c r="G330" s="4"/>
      <c r="H330" s="12"/>
    </row>
    <row r="331" spans="1:8" x14ac:dyDescent="0.25">
      <c r="A331" s="13">
        <v>63</v>
      </c>
      <c r="B331" s="4" t="s">
        <v>306</v>
      </c>
      <c r="C331" s="18" t="s">
        <v>320</v>
      </c>
      <c r="D331" s="4"/>
      <c r="E331" s="4"/>
      <c r="F331" s="4"/>
      <c r="G331" s="4"/>
      <c r="H331" s="12"/>
    </row>
    <row r="332" spans="1:8" x14ac:dyDescent="0.25">
      <c r="A332" s="13">
        <v>64</v>
      </c>
      <c r="B332" s="4" t="s">
        <v>307</v>
      </c>
      <c r="C332" s="18" t="s">
        <v>320</v>
      </c>
      <c r="D332" s="4"/>
      <c r="E332" s="4"/>
      <c r="F332" s="4"/>
      <c r="G332" s="4"/>
      <c r="H332" s="12"/>
    </row>
    <row r="333" spans="1:8" x14ac:dyDescent="0.25">
      <c r="A333" s="13">
        <v>65</v>
      </c>
      <c r="B333" s="4" t="s">
        <v>308</v>
      </c>
      <c r="C333" s="18" t="s">
        <v>320</v>
      </c>
      <c r="D333" s="4"/>
      <c r="E333" s="4"/>
      <c r="F333" s="4"/>
      <c r="G333" s="4"/>
      <c r="H333" s="12"/>
    </row>
    <row r="334" spans="1:8" x14ac:dyDescent="0.25">
      <c r="A334" s="13">
        <v>66</v>
      </c>
      <c r="B334" s="4" t="s">
        <v>309</v>
      </c>
      <c r="C334" s="18" t="s">
        <v>320</v>
      </c>
      <c r="D334" s="4"/>
      <c r="E334" s="4"/>
      <c r="F334" s="4"/>
      <c r="G334" s="4"/>
      <c r="H334" s="12"/>
    </row>
    <row r="335" spans="1:8" x14ac:dyDescent="0.25">
      <c r="A335" s="13">
        <v>67</v>
      </c>
      <c r="B335" s="4" t="s">
        <v>310</v>
      </c>
      <c r="C335" s="18" t="s">
        <v>320</v>
      </c>
      <c r="D335" s="4"/>
      <c r="E335" s="4"/>
      <c r="F335" s="4"/>
      <c r="G335" s="4"/>
      <c r="H335" s="12"/>
    </row>
    <row r="336" spans="1:8" x14ac:dyDescent="0.25">
      <c r="A336" s="13">
        <v>68</v>
      </c>
      <c r="B336" s="4" t="s">
        <v>311</v>
      </c>
      <c r="C336" s="18" t="s">
        <v>320</v>
      </c>
      <c r="D336" s="4"/>
      <c r="E336" s="4"/>
      <c r="F336" s="4"/>
      <c r="G336" s="4"/>
      <c r="H336" s="12"/>
    </row>
    <row r="337" spans="1:8" x14ac:dyDescent="0.25">
      <c r="A337" s="13">
        <v>69</v>
      </c>
      <c r="B337" s="4" t="s">
        <v>312</v>
      </c>
      <c r="C337" s="18" t="s">
        <v>320</v>
      </c>
      <c r="D337" s="4"/>
      <c r="E337" s="4"/>
      <c r="F337" s="4"/>
      <c r="G337" s="4"/>
      <c r="H337" s="12"/>
    </row>
    <row r="338" spans="1:8" x14ac:dyDescent="0.25">
      <c r="A338" s="13">
        <v>70</v>
      </c>
      <c r="B338" s="4" t="s">
        <v>313</v>
      </c>
      <c r="C338" s="18" t="s">
        <v>320</v>
      </c>
      <c r="D338" s="4"/>
      <c r="E338" s="4"/>
      <c r="F338" s="4"/>
      <c r="G338" s="4"/>
      <c r="H338" s="12"/>
    </row>
    <row r="339" spans="1:8" x14ac:dyDescent="0.25">
      <c r="A339" s="13">
        <v>71</v>
      </c>
      <c r="B339" s="4" t="s">
        <v>314</v>
      </c>
      <c r="C339" s="18" t="s">
        <v>320</v>
      </c>
      <c r="D339" s="4"/>
      <c r="E339" s="4"/>
      <c r="F339" s="4"/>
      <c r="G339" s="4"/>
      <c r="H339" s="12"/>
    </row>
    <row r="340" spans="1:8" x14ac:dyDescent="0.25">
      <c r="A340" s="13">
        <v>72</v>
      </c>
      <c r="B340" s="4" t="s">
        <v>315</v>
      </c>
      <c r="C340" s="18" t="s">
        <v>320</v>
      </c>
      <c r="D340" s="4"/>
      <c r="E340" s="4"/>
      <c r="F340" s="4"/>
      <c r="G340" s="4"/>
      <c r="H340" s="12"/>
    </row>
    <row r="341" spans="1:8" x14ac:dyDescent="0.25">
      <c r="A341" s="13">
        <v>73</v>
      </c>
      <c r="B341" s="4" t="s">
        <v>304</v>
      </c>
      <c r="C341" s="18" t="s">
        <v>321</v>
      </c>
      <c r="D341" s="4"/>
      <c r="E341" s="4"/>
      <c r="F341" s="4"/>
      <c r="G341" s="4"/>
      <c r="H341" s="12"/>
    </row>
    <row r="342" spans="1:8" x14ac:dyDescent="0.25">
      <c r="A342" s="13">
        <v>74</v>
      </c>
      <c r="B342" s="4" t="s">
        <v>305</v>
      </c>
      <c r="C342" s="18" t="s">
        <v>321</v>
      </c>
      <c r="D342" s="4"/>
      <c r="E342" s="4"/>
      <c r="F342" s="4"/>
      <c r="G342" s="4"/>
      <c r="H342" s="12"/>
    </row>
    <row r="343" spans="1:8" x14ac:dyDescent="0.25">
      <c r="A343" s="13">
        <v>75</v>
      </c>
      <c r="B343" s="4" t="s">
        <v>306</v>
      </c>
      <c r="C343" s="18" t="s">
        <v>321</v>
      </c>
      <c r="D343" s="4"/>
      <c r="E343" s="4"/>
      <c r="F343" s="4"/>
      <c r="G343" s="4"/>
      <c r="H343" s="12"/>
    </row>
    <row r="344" spans="1:8" x14ac:dyDescent="0.25">
      <c r="A344" s="13">
        <v>76</v>
      </c>
      <c r="B344" s="4" t="s">
        <v>307</v>
      </c>
      <c r="C344" s="18" t="s">
        <v>321</v>
      </c>
      <c r="D344" s="4"/>
      <c r="E344" s="4"/>
      <c r="F344" s="4"/>
      <c r="G344" s="4"/>
      <c r="H344" s="12"/>
    </row>
    <row r="345" spans="1:8" x14ac:dyDescent="0.25">
      <c r="A345" s="13">
        <v>77</v>
      </c>
      <c r="B345" s="4" t="s">
        <v>308</v>
      </c>
      <c r="C345" s="18" t="s">
        <v>321</v>
      </c>
      <c r="D345" s="4"/>
      <c r="E345" s="4"/>
      <c r="F345" s="4"/>
      <c r="G345" s="4"/>
      <c r="H345" s="12"/>
    </row>
    <row r="346" spans="1:8" x14ac:dyDescent="0.25">
      <c r="A346" s="13">
        <v>78</v>
      </c>
      <c r="B346" s="4" t="s">
        <v>309</v>
      </c>
      <c r="C346" s="18" t="s">
        <v>321</v>
      </c>
      <c r="D346" s="4"/>
      <c r="E346" s="4"/>
      <c r="F346" s="4"/>
      <c r="G346" s="4"/>
      <c r="H346" s="12"/>
    </row>
    <row r="347" spans="1:8" x14ac:dyDescent="0.25">
      <c r="A347" s="13">
        <v>79</v>
      </c>
      <c r="B347" s="4" t="s">
        <v>310</v>
      </c>
      <c r="C347" s="18" t="s">
        <v>321</v>
      </c>
      <c r="D347" s="4"/>
      <c r="E347" s="4"/>
      <c r="F347" s="4"/>
      <c r="G347" s="4"/>
      <c r="H347" s="12"/>
    </row>
    <row r="348" spans="1:8" x14ac:dyDescent="0.25">
      <c r="A348" s="13">
        <v>80</v>
      </c>
      <c r="B348" s="4" t="s">
        <v>311</v>
      </c>
      <c r="C348" s="18" t="s">
        <v>321</v>
      </c>
      <c r="D348" s="4"/>
      <c r="E348" s="4"/>
      <c r="F348" s="4"/>
      <c r="G348" s="4"/>
      <c r="H348" s="12"/>
    </row>
    <row r="349" spans="1:8" x14ac:dyDescent="0.25">
      <c r="A349" s="13">
        <v>81</v>
      </c>
      <c r="B349" s="4" t="s">
        <v>312</v>
      </c>
      <c r="C349" s="18" t="s">
        <v>321</v>
      </c>
      <c r="D349" s="4"/>
      <c r="E349" s="4"/>
      <c r="F349" s="4"/>
      <c r="G349" s="4"/>
      <c r="H349" s="12"/>
    </row>
    <row r="350" spans="1:8" x14ac:dyDescent="0.25">
      <c r="A350" s="13">
        <v>82</v>
      </c>
      <c r="B350" s="4" t="s">
        <v>313</v>
      </c>
      <c r="C350" s="18" t="s">
        <v>321</v>
      </c>
      <c r="D350" s="4"/>
      <c r="E350" s="4"/>
      <c r="F350" s="4"/>
      <c r="G350" s="4"/>
      <c r="H350" s="12"/>
    </row>
    <row r="351" spans="1:8" x14ac:dyDescent="0.25">
      <c r="A351" s="13">
        <v>83</v>
      </c>
      <c r="B351" s="4" t="s">
        <v>314</v>
      </c>
      <c r="C351" s="18" t="s">
        <v>321</v>
      </c>
      <c r="D351" s="4"/>
      <c r="E351" s="4"/>
      <c r="F351" s="4"/>
      <c r="G351" s="4"/>
      <c r="H351" s="12"/>
    </row>
    <row r="352" spans="1:8" x14ac:dyDescent="0.25">
      <c r="A352" s="13">
        <v>84</v>
      </c>
      <c r="B352" s="4" t="s">
        <v>315</v>
      </c>
      <c r="C352" s="18" t="s">
        <v>321</v>
      </c>
      <c r="D352" s="4"/>
      <c r="E352" s="4"/>
      <c r="F352" s="4"/>
      <c r="G352" s="4"/>
      <c r="H352" s="12"/>
    </row>
    <row r="353" spans="1:8" x14ac:dyDescent="0.25">
      <c r="A353" s="13">
        <v>85</v>
      </c>
      <c r="B353" s="4" t="s">
        <v>304</v>
      </c>
      <c r="C353" s="18" t="s">
        <v>322</v>
      </c>
      <c r="D353" s="4"/>
      <c r="E353" s="4"/>
      <c r="F353" s="4"/>
      <c r="G353" s="4"/>
      <c r="H353" s="12"/>
    </row>
    <row r="354" spans="1:8" x14ac:dyDescent="0.25">
      <c r="A354" s="13">
        <v>86</v>
      </c>
      <c r="B354" s="4" t="s">
        <v>305</v>
      </c>
      <c r="C354" s="18" t="s">
        <v>322</v>
      </c>
      <c r="D354" s="4"/>
      <c r="E354" s="4"/>
      <c r="F354" s="4"/>
      <c r="G354" s="4"/>
      <c r="H354" s="12"/>
    </row>
    <row r="355" spans="1:8" x14ac:dyDescent="0.25">
      <c r="A355" s="13">
        <v>87</v>
      </c>
      <c r="B355" s="4" t="s">
        <v>306</v>
      </c>
      <c r="C355" s="18" t="s">
        <v>322</v>
      </c>
      <c r="D355" s="4"/>
      <c r="E355" s="4"/>
      <c r="F355" s="4"/>
      <c r="G355" s="4"/>
      <c r="H355" s="12"/>
    </row>
    <row r="356" spans="1:8" x14ac:dyDescent="0.25">
      <c r="A356" s="13">
        <v>88</v>
      </c>
      <c r="B356" s="4" t="s">
        <v>307</v>
      </c>
      <c r="C356" s="18" t="s">
        <v>322</v>
      </c>
      <c r="D356" s="4"/>
      <c r="E356" s="4"/>
      <c r="F356" s="4"/>
      <c r="G356" s="4"/>
      <c r="H356" s="12"/>
    </row>
    <row r="357" spans="1:8" x14ac:dyDescent="0.25">
      <c r="A357" s="13">
        <v>89</v>
      </c>
      <c r="B357" s="4" t="s">
        <v>308</v>
      </c>
      <c r="C357" s="18" t="s">
        <v>322</v>
      </c>
      <c r="D357" s="4"/>
      <c r="E357" s="4"/>
      <c r="F357" s="4"/>
      <c r="G357" s="4"/>
      <c r="H357" s="12"/>
    </row>
    <row r="358" spans="1:8" x14ac:dyDescent="0.25">
      <c r="A358" s="13">
        <v>90</v>
      </c>
      <c r="B358" s="4" t="s">
        <v>309</v>
      </c>
      <c r="C358" s="18" t="s">
        <v>322</v>
      </c>
      <c r="D358" s="4"/>
      <c r="E358" s="4"/>
      <c r="F358" s="4"/>
      <c r="G358" s="4"/>
      <c r="H358" s="12"/>
    </row>
    <row r="359" spans="1:8" x14ac:dyDescent="0.25">
      <c r="A359" s="13">
        <v>91</v>
      </c>
      <c r="B359" s="4" t="s">
        <v>310</v>
      </c>
      <c r="C359" s="18" t="s">
        <v>322</v>
      </c>
      <c r="D359" s="4"/>
      <c r="E359" s="4"/>
      <c r="F359" s="4"/>
      <c r="G359" s="4"/>
      <c r="H359" s="12"/>
    </row>
    <row r="360" spans="1:8" x14ac:dyDescent="0.25">
      <c r="A360" s="13">
        <v>92</v>
      </c>
      <c r="B360" s="4" t="s">
        <v>311</v>
      </c>
      <c r="C360" s="18" t="s">
        <v>322</v>
      </c>
      <c r="D360" s="4"/>
      <c r="E360" s="4"/>
      <c r="F360" s="4"/>
      <c r="G360" s="4"/>
      <c r="H360" s="12"/>
    </row>
    <row r="361" spans="1:8" x14ac:dyDescent="0.25">
      <c r="A361" s="13">
        <v>93</v>
      </c>
      <c r="B361" s="4" t="s">
        <v>312</v>
      </c>
      <c r="C361" s="18" t="s">
        <v>322</v>
      </c>
      <c r="D361" s="4"/>
      <c r="E361" s="4"/>
      <c r="F361" s="4"/>
      <c r="G361" s="4"/>
      <c r="H361" s="12"/>
    </row>
    <row r="362" spans="1:8" x14ac:dyDescent="0.25">
      <c r="A362" s="13">
        <v>94</v>
      </c>
      <c r="B362" s="4" t="s">
        <v>313</v>
      </c>
      <c r="C362" s="18" t="s">
        <v>322</v>
      </c>
      <c r="D362" s="4"/>
      <c r="E362" s="4"/>
      <c r="F362" s="4"/>
      <c r="G362" s="4"/>
      <c r="H362" s="12"/>
    </row>
    <row r="363" spans="1:8" x14ac:dyDescent="0.25">
      <c r="A363" s="13">
        <v>95</v>
      </c>
      <c r="B363" s="4" t="s">
        <v>314</v>
      </c>
      <c r="C363" s="18" t="s">
        <v>322</v>
      </c>
      <c r="D363" s="4"/>
      <c r="E363" s="4"/>
      <c r="F363" s="4"/>
      <c r="G363" s="4"/>
      <c r="H363" s="12"/>
    </row>
    <row r="364" spans="1:8" x14ac:dyDescent="0.25">
      <c r="A364" s="13">
        <v>96</v>
      </c>
      <c r="B364" s="4" t="s">
        <v>315</v>
      </c>
      <c r="C364" s="18" t="s">
        <v>322</v>
      </c>
      <c r="D364" s="4"/>
      <c r="E364" s="4"/>
      <c r="F364" s="4"/>
      <c r="G364" s="4"/>
      <c r="H364" s="12"/>
    </row>
    <row r="365" spans="1:8" x14ac:dyDescent="0.25">
      <c r="A365" s="13">
        <v>97</v>
      </c>
      <c r="B365" s="4" t="s">
        <v>304</v>
      </c>
      <c r="C365" s="18" t="s">
        <v>323</v>
      </c>
      <c r="D365" s="4"/>
      <c r="E365" s="4"/>
      <c r="F365" s="4"/>
      <c r="G365" s="4"/>
      <c r="H365" s="12"/>
    </row>
    <row r="366" spans="1:8" x14ac:dyDescent="0.25">
      <c r="A366" s="13">
        <v>98</v>
      </c>
      <c r="B366" s="4" t="s">
        <v>305</v>
      </c>
      <c r="C366" s="18" t="s">
        <v>323</v>
      </c>
      <c r="D366" s="4"/>
      <c r="E366" s="4"/>
      <c r="F366" s="4"/>
      <c r="G366" s="4"/>
      <c r="H366" s="12"/>
    </row>
    <row r="367" spans="1:8" x14ac:dyDescent="0.25">
      <c r="A367" s="13">
        <v>99</v>
      </c>
      <c r="B367" s="4" t="s">
        <v>306</v>
      </c>
      <c r="C367" s="18" t="s">
        <v>323</v>
      </c>
      <c r="D367" s="4"/>
      <c r="E367" s="4"/>
      <c r="F367" s="4"/>
      <c r="G367" s="4"/>
      <c r="H367" s="12"/>
    </row>
    <row r="368" spans="1:8" x14ac:dyDescent="0.25">
      <c r="A368" s="13">
        <v>100</v>
      </c>
      <c r="B368" s="4" t="s">
        <v>307</v>
      </c>
      <c r="C368" s="18" t="s">
        <v>323</v>
      </c>
      <c r="D368" s="4"/>
      <c r="E368" s="4"/>
      <c r="F368" s="4"/>
      <c r="G368" s="4"/>
      <c r="H368" s="12"/>
    </row>
    <row r="369" spans="1:8" x14ac:dyDescent="0.25">
      <c r="A369" s="13">
        <v>101</v>
      </c>
      <c r="B369" s="4" t="s">
        <v>308</v>
      </c>
      <c r="C369" s="18" t="s">
        <v>323</v>
      </c>
      <c r="D369" s="4"/>
      <c r="E369" s="4"/>
      <c r="F369" s="4"/>
      <c r="G369" s="4"/>
      <c r="H369" s="12"/>
    </row>
    <row r="370" spans="1:8" x14ac:dyDescent="0.25">
      <c r="A370" s="13">
        <v>102</v>
      </c>
      <c r="B370" s="4" t="s">
        <v>309</v>
      </c>
      <c r="C370" s="18" t="s">
        <v>323</v>
      </c>
      <c r="D370" s="4"/>
      <c r="E370" s="4"/>
      <c r="F370" s="4"/>
      <c r="G370" s="4"/>
      <c r="H370" s="12"/>
    </row>
    <row r="371" spans="1:8" x14ac:dyDescent="0.25">
      <c r="A371" s="13">
        <v>103</v>
      </c>
      <c r="B371" s="4" t="s">
        <v>310</v>
      </c>
      <c r="C371" s="18" t="s">
        <v>323</v>
      </c>
      <c r="D371" s="4"/>
      <c r="E371" s="4"/>
      <c r="F371" s="4"/>
      <c r="G371" s="4"/>
      <c r="H371" s="12"/>
    </row>
    <row r="372" spans="1:8" x14ac:dyDescent="0.25">
      <c r="A372" s="13">
        <v>104</v>
      </c>
      <c r="B372" s="4" t="s">
        <v>311</v>
      </c>
      <c r="C372" s="18" t="s">
        <v>323</v>
      </c>
      <c r="D372" s="4"/>
      <c r="E372" s="4"/>
      <c r="F372" s="4"/>
      <c r="G372" s="4"/>
      <c r="H372" s="12"/>
    </row>
    <row r="373" spans="1:8" x14ac:dyDescent="0.25">
      <c r="A373" s="13">
        <v>105</v>
      </c>
      <c r="B373" s="4" t="s">
        <v>312</v>
      </c>
      <c r="C373" s="18" t="s">
        <v>323</v>
      </c>
      <c r="D373" s="4"/>
      <c r="E373" s="4"/>
      <c r="F373" s="4"/>
      <c r="G373" s="4"/>
      <c r="H373" s="12"/>
    </row>
    <row r="374" spans="1:8" x14ac:dyDescent="0.25">
      <c r="A374" s="13">
        <v>106</v>
      </c>
      <c r="B374" s="4" t="s">
        <v>313</v>
      </c>
      <c r="C374" s="18" t="s">
        <v>323</v>
      </c>
      <c r="D374" s="4"/>
      <c r="E374" s="4"/>
      <c r="F374" s="4"/>
      <c r="G374" s="4"/>
      <c r="H374" s="12"/>
    </row>
    <row r="375" spans="1:8" x14ac:dyDescent="0.25">
      <c r="A375" s="13">
        <v>107</v>
      </c>
      <c r="B375" s="4" t="s">
        <v>314</v>
      </c>
      <c r="C375" s="18" t="s">
        <v>323</v>
      </c>
      <c r="D375" s="4"/>
      <c r="E375" s="4"/>
      <c r="F375" s="4"/>
      <c r="G375" s="4"/>
      <c r="H375" s="12"/>
    </row>
    <row r="376" spans="1:8" x14ac:dyDescent="0.25">
      <c r="A376" s="13">
        <v>108</v>
      </c>
      <c r="B376" s="4" t="s">
        <v>315</v>
      </c>
      <c r="C376" s="18" t="s">
        <v>323</v>
      </c>
      <c r="D376" s="4"/>
      <c r="E376" s="4"/>
      <c r="F376" s="4"/>
      <c r="G376" s="4"/>
      <c r="H376" s="12"/>
    </row>
    <row r="377" spans="1:8" x14ac:dyDescent="0.25">
      <c r="A377" s="13">
        <v>109</v>
      </c>
      <c r="B377" s="4" t="s">
        <v>304</v>
      </c>
      <c r="C377" s="18" t="s">
        <v>324</v>
      </c>
      <c r="D377" s="4"/>
      <c r="E377" s="4"/>
      <c r="F377" s="4"/>
      <c r="G377" s="4"/>
      <c r="H377" s="12"/>
    </row>
    <row r="378" spans="1:8" x14ac:dyDescent="0.25">
      <c r="A378" s="13">
        <v>110</v>
      </c>
      <c r="B378" s="4" t="s">
        <v>305</v>
      </c>
      <c r="C378" s="18" t="s">
        <v>324</v>
      </c>
      <c r="D378" s="4"/>
      <c r="E378" s="4"/>
      <c r="F378" s="4"/>
      <c r="G378" s="4"/>
      <c r="H378" s="12"/>
    </row>
    <row r="379" spans="1:8" x14ac:dyDescent="0.25">
      <c r="A379" s="13">
        <v>111</v>
      </c>
      <c r="B379" s="4" t="s">
        <v>306</v>
      </c>
      <c r="C379" s="18" t="s">
        <v>324</v>
      </c>
      <c r="D379" s="4"/>
      <c r="E379" s="4"/>
      <c r="F379" s="4"/>
      <c r="G379" s="4"/>
      <c r="H379" s="12"/>
    </row>
    <row r="380" spans="1:8" x14ac:dyDescent="0.25">
      <c r="A380" s="13">
        <v>112</v>
      </c>
      <c r="B380" s="4" t="s">
        <v>307</v>
      </c>
      <c r="C380" s="18" t="s">
        <v>324</v>
      </c>
      <c r="D380" s="4"/>
      <c r="E380" s="4"/>
      <c r="F380" s="4"/>
      <c r="G380" s="4"/>
      <c r="H380" s="12"/>
    </row>
    <row r="381" spans="1:8" x14ac:dyDescent="0.25">
      <c r="A381" s="13">
        <v>113</v>
      </c>
      <c r="B381" s="4" t="s">
        <v>308</v>
      </c>
      <c r="C381" s="18" t="s">
        <v>324</v>
      </c>
      <c r="D381" s="4"/>
      <c r="E381" s="4"/>
      <c r="F381" s="4"/>
      <c r="G381" s="4"/>
      <c r="H381" s="12"/>
    </row>
    <row r="382" spans="1:8" x14ac:dyDescent="0.25">
      <c r="A382" s="13">
        <v>114</v>
      </c>
      <c r="B382" s="4" t="s">
        <v>309</v>
      </c>
      <c r="C382" s="18" t="s">
        <v>324</v>
      </c>
      <c r="D382" s="4"/>
      <c r="E382" s="4"/>
      <c r="F382" s="4"/>
      <c r="G382" s="4"/>
      <c r="H382" s="12"/>
    </row>
    <row r="383" spans="1:8" x14ac:dyDescent="0.25">
      <c r="A383" s="13">
        <v>115</v>
      </c>
      <c r="B383" s="4" t="s">
        <v>310</v>
      </c>
      <c r="C383" s="18" t="s">
        <v>324</v>
      </c>
      <c r="D383" s="4"/>
      <c r="E383" s="4"/>
      <c r="F383" s="4"/>
      <c r="G383" s="4"/>
      <c r="H383" s="12"/>
    </row>
    <row r="384" spans="1:8" x14ac:dyDescent="0.25">
      <c r="A384" s="13">
        <v>116</v>
      </c>
      <c r="B384" s="4" t="s">
        <v>311</v>
      </c>
      <c r="C384" s="18" t="s">
        <v>324</v>
      </c>
      <c r="D384" s="4"/>
      <c r="E384" s="4"/>
      <c r="F384" s="4"/>
      <c r="G384" s="4"/>
      <c r="H384" s="12"/>
    </row>
    <row r="385" spans="1:8" x14ac:dyDescent="0.25">
      <c r="A385" s="13">
        <v>117</v>
      </c>
      <c r="B385" s="4" t="s">
        <v>312</v>
      </c>
      <c r="C385" s="18" t="s">
        <v>324</v>
      </c>
      <c r="D385" s="4"/>
      <c r="E385" s="4"/>
      <c r="F385" s="4"/>
      <c r="G385" s="4"/>
      <c r="H385" s="12"/>
    </row>
    <row r="386" spans="1:8" x14ac:dyDescent="0.25">
      <c r="A386" s="13">
        <v>118</v>
      </c>
      <c r="B386" s="4" t="s">
        <v>313</v>
      </c>
      <c r="C386" s="18" t="s">
        <v>324</v>
      </c>
      <c r="D386" s="4"/>
      <c r="E386" s="4"/>
      <c r="F386" s="4"/>
      <c r="G386" s="4"/>
      <c r="H386" s="12"/>
    </row>
    <row r="387" spans="1:8" x14ac:dyDescent="0.25">
      <c r="A387" s="13">
        <v>119</v>
      </c>
      <c r="B387" s="4" t="s">
        <v>314</v>
      </c>
      <c r="C387" s="18" t="s">
        <v>324</v>
      </c>
      <c r="D387" s="4"/>
      <c r="E387" s="4"/>
      <c r="F387" s="4"/>
      <c r="G387" s="4"/>
      <c r="H387" s="12"/>
    </row>
    <row r="388" spans="1:8" x14ac:dyDescent="0.25">
      <c r="A388" s="13">
        <v>120</v>
      </c>
      <c r="B388" s="4" t="s">
        <v>315</v>
      </c>
      <c r="C388" s="18" t="s">
        <v>324</v>
      </c>
      <c r="D388" s="4"/>
      <c r="E388" s="4"/>
      <c r="F388" s="4"/>
      <c r="G388" s="4"/>
      <c r="H388" s="12"/>
    </row>
    <row r="389" spans="1:8" x14ac:dyDescent="0.25">
      <c r="A389" s="13">
        <v>121</v>
      </c>
      <c r="B389" s="4" t="s">
        <v>304</v>
      </c>
      <c r="C389" s="18" t="s">
        <v>325</v>
      </c>
      <c r="D389" s="4"/>
      <c r="E389" s="4"/>
      <c r="F389" s="4"/>
      <c r="G389" s="4"/>
      <c r="H389" s="12"/>
    </row>
    <row r="390" spans="1:8" x14ac:dyDescent="0.25">
      <c r="A390" s="13">
        <v>122</v>
      </c>
      <c r="B390" s="4" t="s">
        <v>305</v>
      </c>
      <c r="C390" s="18" t="s">
        <v>325</v>
      </c>
      <c r="D390" s="4"/>
      <c r="E390" s="4"/>
      <c r="F390" s="4"/>
      <c r="G390" s="4"/>
      <c r="H390" s="12"/>
    </row>
    <row r="391" spans="1:8" x14ac:dyDescent="0.25">
      <c r="A391" s="13">
        <v>123</v>
      </c>
      <c r="B391" s="4" t="s">
        <v>306</v>
      </c>
      <c r="C391" s="18" t="s">
        <v>325</v>
      </c>
      <c r="D391" s="4"/>
      <c r="E391" s="4"/>
      <c r="F391" s="4"/>
      <c r="G391" s="4"/>
      <c r="H391" s="12"/>
    </row>
    <row r="392" spans="1:8" x14ac:dyDescent="0.25">
      <c r="A392" s="13">
        <v>124</v>
      </c>
      <c r="B392" s="4" t="s">
        <v>307</v>
      </c>
      <c r="C392" s="18" t="s">
        <v>325</v>
      </c>
      <c r="D392" s="4"/>
      <c r="E392" s="4"/>
      <c r="F392" s="4"/>
      <c r="G392" s="4"/>
      <c r="H392" s="12"/>
    </row>
    <row r="393" spans="1:8" x14ac:dyDescent="0.25">
      <c r="A393" s="13">
        <v>125</v>
      </c>
      <c r="B393" s="4" t="s">
        <v>308</v>
      </c>
      <c r="C393" s="18" t="s">
        <v>325</v>
      </c>
      <c r="D393" s="4"/>
      <c r="E393" s="4"/>
      <c r="F393" s="4"/>
      <c r="G393" s="4"/>
      <c r="H393" s="12"/>
    </row>
    <row r="394" spans="1:8" x14ac:dyDescent="0.25">
      <c r="A394" s="13">
        <v>126</v>
      </c>
      <c r="B394" s="4" t="s">
        <v>309</v>
      </c>
      <c r="C394" s="18" t="s">
        <v>325</v>
      </c>
      <c r="D394" s="4"/>
      <c r="E394" s="4"/>
      <c r="F394" s="4"/>
      <c r="G394" s="4"/>
      <c r="H394" s="12"/>
    </row>
    <row r="395" spans="1:8" x14ac:dyDescent="0.25">
      <c r="A395" s="13">
        <v>127</v>
      </c>
      <c r="B395" s="4" t="s">
        <v>310</v>
      </c>
      <c r="C395" s="18" t="s">
        <v>325</v>
      </c>
      <c r="D395" s="4"/>
      <c r="E395" s="4"/>
      <c r="F395" s="4"/>
      <c r="G395" s="4"/>
      <c r="H395" s="12"/>
    </row>
    <row r="396" spans="1:8" x14ac:dyDescent="0.25">
      <c r="A396" s="13">
        <v>128</v>
      </c>
      <c r="B396" s="4" t="s">
        <v>311</v>
      </c>
      <c r="C396" s="18" t="s">
        <v>325</v>
      </c>
      <c r="D396" s="4"/>
      <c r="E396" s="4"/>
      <c r="F396" s="4"/>
      <c r="G396" s="4"/>
      <c r="H396" s="12"/>
    </row>
    <row r="397" spans="1:8" x14ac:dyDescent="0.25">
      <c r="A397" s="13">
        <v>129</v>
      </c>
      <c r="B397" s="4" t="s">
        <v>312</v>
      </c>
      <c r="C397" s="18" t="s">
        <v>325</v>
      </c>
      <c r="D397" s="4"/>
      <c r="E397" s="4"/>
      <c r="F397" s="4"/>
      <c r="G397" s="4"/>
      <c r="H397" s="12"/>
    </row>
    <row r="398" spans="1:8" x14ac:dyDescent="0.25">
      <c r="A398" s="13">
        <v>130</v>
      </c>
      <c r="B398" s="4" t="s">
        <v>313</v>
      </c>
      <c r="C398" s="18" t="s">
        <v>325</v>
      </c>
      <c r="D398" s="4"/>
      <c r="E398" s="4"/>
      <c r="F398" s="4"/>
      <c r="G398" s="4"/>
      <c r="H398" s="12"/>
    </row>
    <row r="399" spans="1:8" x14ac:dyDescent="0.25">
      <c r="A399" s="13">
        <v>131</v>
      </c>
      <c r="B399" s="4" t="s">
        <v>314</v>
      </c>
      <c r="C399" s="18" t="s">
        <v>325</v>
      </c>
      <c r="D399" s="4"/>
      <c r="E399" s="4"/>
      <c r="F399" s="4"/>
      <c r="G399" s="4"/>
      <c r="H399" s="12"/>
    </row>
    <row r="400" spans="1:8" x14ac:dyDescent="0.25">
      <c r="A400" s="13">
        <v>132</v>
      </c>
      <c r="B400" s="4" t="s">
        <v>315</v>
      </c>
      <c r="C400" s="18" t="s">
        <v>325</v>
      </c>
      <c r="D400" s="4"/>
      <c r="E400" s="4"/>
      <c r="F400" s="4"/>
      <c r="G400" s="4"/>
      <c r="H400" s="12"/>
    </row>
    <row r="401" spans="1:8" x14ac:dyDescent="0.25">
      <c r="A401" s="13">
        <v>133</v>
      </c>
      <c r="B401" s="4" t="s">
        <v>304</v>
      </c>
      <c r="C401" s="18" t="s">
        <v>173</v>
      </c>
      <c r="D401" s="4"/>
      <c r="E401" s="4"/>
      <c r="F401" s="4"/>
      <c r="G401" s="4"/>
      <c r="H401" s="12"/>
    </row>
    <row r="402" spans="1:8" x14ac:dyDescent="0.25">
      <c r="A402" s="13">
        <v>134</v>
      </c>
      <c r="B402" s="4" t="s">
        <v>305</v>
      </c>
      <c r="C402" s="18" t="s">
        <v>173</v>
      </c>
      <c r="D402" s="4"/>
      <c r="E402" s="4"/>
      <c r="F402" s="4"/>
      <c r="G402" s="4"/>
      <c r="H402" s="12"/>
    </row>
    <row r="403" spans="1:8" x14ac:dyDescent="0.25">
      <c r="A403" s="13">
        <v>135</v>
      </c>
      <c r="B403" s="4" t="s">
        <v>306</v>
      </c>
      <c r="C403" s="18" t="s">
        <v>173</v>
      </c>
      <c r="D403" s="4"/>
      <c r="E403" s="4"/>
      <c r="F403" s="4"/>
      <c r="G403" s="4"/>
      <c r="H403" s="12"/>
    </row>
    <row r="404" spans="1:8" x14ac:dyDescent="0.25">
      <c r="A404" s="13">
        <v>136</v>
      </c>
      <c r="B404" s="4" t="s">
        <v>307</v>
      </c>
      <c r="C404" s="18" t="s">
        <v>173</v>
      </c>
      <c r="D404" s="4"/>
      <c r="E404" s="4"/>
      <c r="F404" s="4"/>
      <c r="G404" s="4"/>
      <c r="H404" s="12"/>
    </row>
    <row r="405" spans="1:8" x14ac:dyDescent="0.25">
      <c r="A405" s="13">
        <v>137</v>
      </c>
      <c r="B405" s="4" t="s">
        <v>308</v>
      </c>
      <c r="C405" s="18" t="s">
        <v>173</v>
      </c>
      <c r="D405" s="4"/>
      <c r="E405" s="4"/>
      <c r="F405" s="4"/>
      <c r="G405" s="4"/>
      <c r="H405" s="12"/>
    </row>
    <row r="406" spans="1:8" x14ac:dyDescent="0.25">
      <c r="A406" s="13">
        <v>138</v>
      </c>
      <c r="B406" s="4" t="s">
        <v>309</v>
      </c>
      <c r="C406" s="18" t="s">
        <v>173</v>
      </c>
      <c r="D406" s="4"/>
      <c r="E406" s="4"/>
      <c r="F406" s="4"/>
      <c r="G406" s="4"/>
      <c r="H406" s="12"/>
    </row>
    <row r="407" spans="1:8" x14ac:dyDescent="0.25">
      <c r="A407" s="13">
        <v>139</v>
      </c>
      <c r="B407" s="4" t="s">
        <v>310</v>
      </c>
      <c r="C407" s="18" t="s">
        <v>173</v>
      </c>
      <c r="D407" s="4"/>
      <c r="E407" s="4"/>
      <c r="F407" s="4"/>
      <c r="G407" s="4"/>
      <c r="H407" s="12"/>
    </row>
    <row r="408" spans="1:8" x14ac:dyDescent="0.25">
      <c r="A408" s="13">
        <v>140</v>
      </c>
      <c r="B408" s="4" t="s">
        <v>311</v>
      </c>
      <c r="C408" s="18" t="s">
        <v>173</v>
      </c>
      <c r="D408" s="4"/>
      <c r="E408" s="4"/>
      <c r="F408" s="4"/>
      <c r="G408" s="4"/>
      <c r="H408" s="12"/>
    </row>
    <row r="409" spans="1:8" x14ac:dyDescent="0.25">
      <c r="A409" s="13">
        <v>141</v>
      </c>
      <c r="B409" s="4" t="s">
        <v>312</v>
      </c>
      <c r="C409" s="18" t="s">
        <v>173</v>
      </c>
      <c r="D409" s="4"/>
      <c r="E409" s="4"/>
      <c r="F409" s="4"/>
      <c r="G409" s="4"/>
      <c r="H409" s="12"/>
    </row>
    <row r="410" spans="1:8" x14ac:dyDescent="0.25">
      <c r="A410" s="13">
        <v>142</v>
      </c>
      <c r="B410" s="4" t="s">
        <v>313</v>
      </c>
      <c r="C410" s="18" t="s">
        <v>173</v>
      </c>
      <c r="D410" s="4"/>
      <c r="E410" s="4"/>
      <c r="F410" s="4"/>
      <c r="G410" s="4"/>
      <c r="H410" s="12"/>
    </row>
    <row r="411" spans="1:8" x14ac:dyDescent="0.25">
      <c r="A411" s="13">
        <v>143</v>
      </c>
      <c r="B411" s="4" t="s">
        <v>314</v>
      </c>
      <c r="C411" s="18" t="s">
        <v>173</v>
      </c>
      <c r="D411" s="4"/>
      <c r="E411" s="4"/>
      <c r="F411" s="4"/>
      <c r="G411" s="4"/>
      <c r="H411" s="12"/>
    </row>
    <row r="412" spans="1:8" x14ac:dyDescent="0.25">
      <c r="A412" s="13">
        <v>144</v>
      </c>
      <c r="B412" s="4" t="s">
        <v>315</v>
      </c>
      <c r="C412" s="18" t="s">
        <v>173</v>
      </c>
      <c r="D412" s="4"/>
      <c r="E412" s="4"/>
      <c r="F412" s="4"/>
      <c r="G412" s="4"/>
      <c r="H412" s="12"/>
    </row>
    <row r="413" spans="1:8" x14ac:dyDescent="0.25">
      <c r="A413" s="13">
        <v>145</v>
      </c>
      <c r="B413" s="4" t="s">
        <v>326</v>
      </c>
      <c r="C413" s="18" t="s">
        <v>172</v>
      </c>
      <c r="D413" s="4"/>
      <c r="E413" s="4"/>
      <c r="F413" s="4"/>
      <c r="G413" s="4"/>
      <c r="H413" s="12"/>
    </row>
    <row r="414" spans="1:8" x14ac:dyDescent="0.25">
      <c r="A414" s="13">
        <v>146</v>
      </c>
      <c r="B414" s="4" t="s">
        <v>327</v>
      </c>
      <c r="C414" s="18" t="s">
        <v>172</v>
      </c>
      <c r="D414" s="4"/>
      <c r="E414" s="4"/>
      <c r="F414" s="4"/>
      <c r="G414" s="4"/>
      <c r="H414" s="12"/>
    </row>
    <row r="415" spans="1:8" x14ac:dyDescent="0.25">
      <c r="A415" s="13">
        <v>147</v>
      </c>
      <c r="B415" s="4" t="s">
        <v>328</v>
      </c>
      <c r="C415" s="18" t="s">
        <v>172</v>
      </c>
      <c r="D415" s="4"/>
      <c r="E415" s="4"/>
      <c r="F415" s="4"/>
      <c r="G415" s="4"/>
      <c r="H415" s="12"/>
    </row>
    <row r="416" spans="1:8" x14ac:dyDescent="0.25">
      <c r="A416" s="13">
        <v>148</v>
      </c>
      <c r="B416" s="4" t="s">
        <v>329</v>
      </c>
      <c r="C416" s="18" t="s">
        <v>172</v>
      </c>
      <c r="D416" s="4"/>
      <c r="E416" s="4"/>
      <c r="F416" s="4"/>
      <c r="G416" s="4"/>
      <c r="H416" s="12"/>
    </row>
    <row r="417" spans="1:8" x14ac:dyDescent="0.25">
      <c r="A417" s="13">
        <v>149</v>
      </c>
      <c r="B417" s="4" t="s">
        <v>330</v>
      </c>
      <c r="C417" s="18" t="s">
        <v>172</v>
      </c>
      <c r="D417" s="4"/>
      <c r="E417" s="4"/>
      <c r="F417" s="4"/>
      <c r="G417" s="4"/>
      <c r="H417" s="12"/>
    </row>
    <row r="418" spans="1:8" x14ac:dyDescent="0.25">
      <c r="A418" s="13">
        <v>150</v>
      </c>
      <c r="B418" s="4" t="s">
        <v>331</v>
      </c>
      <c r="C418" s="18" t="s">
        <v>172</v>
      </c>
      <c r="D418" s="4"/>
      <c r="E418" s="4"/>
      <c r="F418" s="4"/>
      <c r="G418" s="4"/>
      <c r="H418" s="12"/>
    </row>
    <row r="419" spans="1:8" x14ac:dyDescent="0.25">
      <c r="A419" s="13">
        <v>151</v>
      </c>
      <c r="B419" s="4" t="s">
        <v>332</v>
      </c>
      <c r="C419" s="18" t="s">
        <v>172</v>
      </c>
      <c r="D419" s="4"/>
      <c r="E419" s="4"/>
      <c r="F419" s="4"/>
      <c r="G419" s="4"/>
      <c r="H419" s="12"/>
    </row>
    <row r="420" spans="1:8" x14ac:dyDescent="0.25">
      <c r="A420" s="13">
        <v>152</v>
      </c>
      <c r="B420" s="4" t="s">
        <v>333</v>
      </c>
      <c r="C420" s="18" t="s">
        <v>172</v>
      </c>
      <c r="D420" s="4"/>
      <c r="E420" s="4"/>
      <c r="F420" s="4"/>
      <c r="G420" s="4"/>
      <c r="H420" s="12"/>
    </row>
    <row r="421" spans="1:8" x14ac:dyDescent="0.25">
      <c r="A421" s="13">
        <v>153</v>
      </c>
      <c r="B421" s="4" t="s">
        <v>334</v>
      </c>
      <c r="C421" s="18" t="s">
        <v>172</v>
      </c>
      <c r="D421" s="4"/>
      <c r="E421" s="4"/>
      <c r="F421" s="4"/>
      <c r="G421" s="4"/>
      <c r="H421" s="12"/>
    </row>
    <row r="422" spans="1:8" x14ac:dyDescent="0.25">
      <c r="A422" s="13">
        <v>154</v>
      </c>
      <c r="B422" s="4" t="s">
        <v>335</v>
      </c>
      <c r="C422" s="18" t="s">
        <v>172</v>
      </c>
      <c r="D422" s="4"/>
      <c r="E422" s="4"/>
      <c r="F422" s="4"/>
      <c r="G422" s="4"/>
      <c r="H422" s="12"/>
    </row>
    <row r="423" spans="1:8" x14ac:dyDescent="0.25">
      <c r="A423" s="13">
        <v>155</v>
      </c>
      <c r="B423" s="4" t="s">
        <v>336</v>
      </c>
      <c r="C423" s="18" t="s">
        <v>172</v>
      </c>
      <c r="D423" s="4"/>
      <c r="E423" s="4"/>
      <c r="F423" s="4"/>
      <c r="G423" s="4"/>
      <c r="H423" s="12"/>
    </row>
    <row r="424" spans="1:8" x14ac:dyDescent="0.25">
      <c r="A424" s="13">
        <v>156</v>
      </c>
      <c r="B424" s="4" t="s">
        <v>337</v>
      </c>
      <c r="C424" s="18" t="s">
        <v>172</v>
      </c>
      <c r="D424" s="4"/>
      <c r="E424" s="4"/>
      <c r="F424" s="4"/>
      <c r="G424" s="4"/>
      <c r="H424" s="12"/>
    </row>
    <row r="425" spans="1:8" x14ac:dyDescent="0.25">
      <c r="A425" s="13">
        <v>157</v>
      </c>
      <c r="B425" s="4" t="s">
        <v>326</v>
      </c>
      <c r="C425" s="18" t="s">
        <v>316</v>
      </c>
      <c r="D425" s="4"/>
      <c r="E425" s="4"/>
      <c r="F425" s="4"/>
      <c r="G425" s="4"/>
      <c r="H425" s="12"/>
    </row>
    <row r="426" spans="1:8" x14ac:dyDescent="0.25">
      <c r="A426" s="13">
        <v>158</v>
      </c>
      <c r="B426" s="4" t="s">
        <v>327</v>
      </c>
      <c r="C426" s="18" t="s">
        <v>316</v>
      </c>
      <c r="D426" s="4"/>
      <c r="E426" s="4"/>
      <c r="F426" s="4"/>
      <c r="G426" s="4"/>
      <c r="H426" s="12"/>
    </row>
    <row r="427" spans="1:8" x14ac:dyDescent="0.25">
      <c r="A427" s="13">
        <v>159</v>
      </c>
      <c r="B427" s="4" t="s">
        <v>328</v>
      </c>
      <c r="C427" s="18" t="s">
        <v>316</v>
      </c>
      <c r="D427" s="4"/>
      <c r="E427" s="4"/>
      <c r="F427" s="4"/>
      <c r="G427" s="4"/>
      <c r="H427" s="12"/>
    </row>
    <row r="428" spans="1:8" x14ac:dyDescent="0.25">
      <c r="A428" s="13">
        <v>160</v>
      </c>
      <c r="B428" s="4" t="s">
        <v>329</v>
      </c>
      <c r="C428" s="18" t="s">
        <v>316</v>
      </c>
      <c r="D428" s="4"/>
      <c r="E428" s="4"/>
      <c r="F428" s="4"/>
      <c r="G428" s="4"/>
      <c r="H428" s="12"/>
    </row>
    <row r="429" spans="1:8" x14ac:dyDescent="0.25">
      <c r="A429" s="13">
        <v>161</v>
      </c>
      <c r="B429" s="4" t="s">
        <v>330</v>
      </c>
      <c r="C429" s="18" t="s">
        <v>316</v>
      </c>
      <c r="D429" s="4"/>
      <c r="E429" s="4"/>
      <c r="F429" s="4"/>
      <c r="G429" s="4"/>
      <c r="H429" s="12"/>
    </row>
    <row r="430" spans="1:8" x14ac:dyDescent="0.25">
      <c r="A430" s="13">
        <v>162</v>
      </c>
      <c r="B430" s="4" t="s">
        <v>331</v>
      </c>
      <c r="C430" s="18" t="s">
        <v>316</v>
      </c>
      <c r="D430" s="4"/>
      <c r="E430" s="4"/>
      <c r="F430" s="4"/>
      <c r="G430" s="4"/>
      <c r="H430" s="12"/>
    </row>
    <row r="431" spans="1:8" x14ac:dyDescent="0.25">
      <c r="A431" s="13">
        <v>163</v>
      </c>
      <c r="B431" s="4" t="s">
        <v>332</v>
      </c>
      <c r="C431" s="18" t="s">
        <v>316</v>
      </c>
      <c r="D431" s="4"/>
      <c r="E431" s="4"/>
      <c r="F431" s="4"/>
      <c r="G431" s="4"/>
      <c r="H431" s="12"/>
    </row>
    <row r="432" spans="1:8" x14ac:dyDescent="0.25">
      <c r="A432" s="13">
        <v>164</v>
      </c>
      <c r="B432" s="4" t="s">
        <v>333</v>
      </c>
      <c r="C432" s="18" t="s">
        <v>316</v>
      </c>
      <c r="D432" s="4"/>
      <c r="E432" s="4"/>
      <c r="F432" s="4"/>
      <c r="G432" s="4"/>
      <c r="H432" s="12"/>
    </row>
    <row r="433" spans="1:8" x14ac:dyDescent="0.25">
      <c r="A433" s="13">
        <v>165</v>
      </c>
      <c r="B433" s="4" t="s">
        <v>334</v>
      </c>
      <c r="C433" s="18" t="s">
        <v>316</v>
      </c>
      <c r="D433" s="4"/>
      <c r="E433" s="4"/>
      <c r="F433" s="4"/>
      <c r="G433" s="4"/>
      <c r="H433" s="12"/>
    </row>
    <row r="434" spans="1:8" x14ac:dyDescent="0.25">
      <c r="A434" s="13">
        <v>166</v>
      </c>
      <c r="B434" s="4" t="s">
        <v>335</v>
      </c>
      <c r="C434" s="18" t="s">
        <v>316</v>
      </c>
      <c r="D434" s="4"/>
      <c r="E434" s="4"/>
      <c r="F434" s="4"/>
      <c r="G434" s="4"/>
      <c r="H434" s="12"/>
    </row>
    <row r="435" spans="1:8" x14ac:dyDescent="0.25">
      <c r="A435" s="13">
        <v>167</v>
      </c>
      <c r="B435" s="4" t="s">
        <v>336</v>
      </c>
      <c r="C435" s="18" t="s">
        <v>316</v>
      </c>
      <c r="D435" s="4"/>
      <c r="E435" s="4"/>
      <c r="F435" s="4"/>
      <c r="G435" s="4"/>
      <c r="H435" s="12"/>
    </row>
    <row r="436" spans="1:8" x14ac:dyDescent="0.25">
      <c r="A436" s="13">
        <v>168</v>
      </c>
      <c r="B436" s="4" t="s">
        <v>337</v>
      </c>
      <c r="C436" s="18" t="s">
        <v>316</v>
      </c>
      <c r="D436" s="4"/>
      <c r="E436" s="4"/>
      <c r="F436" s="4"/>
      <c r="G436" s="4"/>
      <c r="H436" s="12"/>
    </row>
    <row r="437" spans="1:8" x14ac:dyDescent="0.25">
      <c r="A437" s="13">
        <v>169</v>
      </c>
      <c r="B437" s="4" t="s">
        <v>326</v>
      </c>
      <c r="C437" s="18" t="s">
        <v>317</v>
      </c>
      <c r="D437" s="4"/>
      <c r="E437" s="4"/>
      <c r="F437" s="4"/>
      <c r="G437" s="4"/>
      <c r="H437" s="12"/>
    </row>
    <row r="438" spans="1:8" x14ac:dyDescent="0.25">
      <c r="A438" s="13">
        <v>170</v>
      </c>
      <c r="B438" s="4" t="s">
        <v>327</v>
      </c>
      <c r="C438" s="18" t="s">
        <v>317</v>
      </c>
      <c r="D438" s="4"/>
      <c r="E438" s="4"/>
      <c r="F438" s="4"/>
      <c r="G438" s="4"/>
      <c r="H438" s="12"/>
    </row>
    <row r="439" spans="1:8" x14ac:dyDescent="0.25">
      <c r="A439" s="13">
        <v>171</v>
      </c>
      <c r="B439" s="4" t="s">
        <v>328</v>
      </c>
      <c r="C439" s="18" t="s">
        <v>317</v>
      </c>
      <c r="D439" s="4"/>
      <c r="E439" s="4"/>
      <c r="F439" s="4"/>
      <c r="G439" s="4"/>
      <c r="H439" s="12"/>
    </row>
    <row r="440" spans="1:8" x14ac:dyDescent="0.25">
      <c r="A440" s="13">
        <v>172</v>
      </c>
      <c r="B440" s="4" t="s">
        <v>329</v>
      </c>
      <c r="C440" s="18" t="s">
        <v>317</v>
      </c>
      <c r="D440" s="4"/>
      <c r="E440" s="4"/>
      <c r="F440" s="4"/>
      <c r="G440" s="4"/>
      <c r="H440" s="12"/>
    </row>
    <row r="441" spans="1:8" x14ac:dyDescent="0.25">
      <c r="A441" s="13">
        <v>173</v>
      </c>
      <c r="B441" s="4" t="s">
        <v>330</v>
      </c>
      <c r="C441" s="18" t="s">
        <v>317</v>
      </c>
      <c r="D441" s="4"/>
      <c r="E441" s="4"/>
      <c r="F441" s="4"/>
      <c r="G441" s="4"/>
      <c r="H441" s="12"/>
    </row>
    <row r="442" spans="1:8" x14ac:dyDescent="0.25">
      <c r="A442" s="13">
        <v>174</v>
      </c>
      <c r="B442" s="4" t="s">
        <v>331</v>
      </c>
      <c r="C442" s="18" t="s">
        <v>317</v>
      </c>
      <c r="D442" s="4"/>
      <c r="E442" s="4"/>
      <c r="F442" s="4"/>
      <c r="G442" s="4"/>
      <c r="H442" s="12"/>
    </row>
    <row r="443" spans="1:8" x14ac:dyDescent="0.25">
      <c r="A443" s="13">
        <v>175</v>
      </c>
      <c r="B443" s="4" t="s">
        <v>332</v>
      </c>
      <c r="C443" s="18" t="s">
        <v>317</v>
      </c>
      <c r="D443" s="4"/>
      <c r="E443" s="4"/>
      <c r="F443" s="4"/>
      <c r="G443" s="4"/>
      <c r="H443" s="12"/>
    </row>
    <row r="444" spans="1:8" x14ac:dyDescent="0.25">
      <c r="A444" s="13">
        <v>176</v>
      </c>
      <c r="B444" s="4" t="s">
        <v>333</v>
      </c>
      <c r="C444" s="18" t="s">
        <v>317</v>
      </c>
      <c r="D444" s="4"/>
      <c r="E444" s="4"/>
      <c r="F444" s="4"/>
      <c r="G444" s="4"/>
      <c r="H444" s="12"/>
    </row>
    <row r="445" spans="1:8" x14ac:dyDescent="0.25">
      <c r="A445" s="13">
        <v>177</v>
      </c>
      <c r="B445" s="4" t="s">
        <v>334</v>
      </c>
      <c r="C445" s="18" t="s">
        <v>317</v>
      </c>
      <c r="D445" s="4"/>
      <c r="E445" s="4"/>
      <c r="F445" s="4"/>
      <c r="G445" s="4"/>
      <c r="H445" s="12"/>
    </row>
    <row r="446" spans="1:8" x14ac:dyDescent="0.25">
      <c r="A446" s="13">
        <v>178</v>
      </c>
      <c r="B446" s="4" t="s">
        <v>335</v>
      </c>
      <c r="C446" s="18" t="s">
        <v>317</v>
      </c>
      <c r="D446" s="4"/>
      <c r="E446" s="4"/>
      <c r="F446" s="4"/>
      <c r="G446" s="4"/>
      <c r="H446" s="12"/>
    </row>
    <row r="447" spans="1:8" x14ac:dyDescent="0.25">
      <c r="A447" s="13">
        <v>179</v>
      </c>
      <c r="B447" s="4" t="s">
        <v>336</v>
      </c>
      <c r="C447" s="18" t="s">
        <v>317</v>
      </c>
      <c r="D447" s="4"/>
      <c r="E447" s="4"/>
      <c r="F447" s="4"/>
      <c r="G447" s="4"/>
      <c r="H447" s="12"/>
    </row>
    <row r="448" spans="1:8" x14ac:dyDescent="0.25">
      <c r="A448" s="13">
        <v>180</v>
      </c>
      <c r="B448" s="4" t="s">
        <v>337</v>
      </c>
      <c r="C448" s="18" t="s">
        <v>317</v>
      </c>
      <c r="D448" s="4"/>
      <c r="E448" s="4"/>
      <c r="F448" s="4"/>
      <c r="G448" s="4"/>
      <c r="H448" s="12"/>
    </row>
    <row r="449" spans="1:8" x14ac:dyDescent="0.25">
      <c r="A449" s="13">
        <v>181</v>
      </c>
      <c r="B449" s="4" t="s">
        <v>326</v>
      </c>
      <c r="C449" s="18" t="s">
        <v>318</v>
      </c>
      <c r="D449" s="4"/>
      <c r="E449" s="4"/>
      <c r="F449" s="4"/>
      <c r="G449" s="4"/>
      <c r="H449" s="12"/>
    </row>
    <row r="450" spans="1:8" x14ac:dyDescent="0.25">
      <c r="A450" s="13">
        <v>182</v>
      </c>
      <c r="B450" s="4" t="s">
        <v>327</v>
      </c>
      <c r="C450" s="18" t="s">
        <v>318</v>
      </c>
      <c r="D450" s="4"/>
      <c r="E450" s="4"/>
      <c r="F450" s="4"/>
      <c r="G450" s="4"/>
      <c r="H450" s="12"/>
    </row>
    <row r="451" spans="1:8" x14ac:dyDescent="0.25">
      <c r="A451" s="13">
        <v>183</v>
      </c>
      <c r="B451" s="4" t="s">
        <v>328</v>
      </c>
      <c r="C451" s="18" t="s">
        <v>318</v>
      </c>
      <c r="D451" s="4"/>
      <c r="E451" s="4"/>
      <c r="F451" s="4"/>
      <c r="G451" s="4"/>
      <c r="H451" s="12"/>
    </row>
    <row r="452" spans="1:8" x14ac:dyDescent="0.25">
      <c r="A452" s="13">
        <v>184</v>
      </c>
      <c r="B452" s="4" t="s">
        <v>329</v>
      </c>
      <c r="C452" s="18" t="s">
        <v>318</v>
      </c>
      <c r="D452" s="4"/>
      <c r="E452" s="4"/>
      <c r="F452" s="4"/>
      <c r="G452" s="4"/>
      <c r="H452" s="12"/>
    </row>
    <row r="453" spans="1:8" x14ac:dyDescent="0.25">
      <c r="A453" s="13">
        <v>185</v>
      </c>
      <c r="B453" s="4" t="s">
        <v>330</v>
      </c>
      <c r="C453" s="18" t="s">
        <v>318</v>
      </c>
      <c r="D453" s="4"/>
      <c r="E453" s="4"/>
      <c r="F453" s="4"/>
      <c r="G453" s="4"/>
      <c r="H453" s="12"/>
    </row>
    <row r="454" spans="1:8" x14ac:dyDescent="0.25">
      <c r="A454" s="13">
        <v>186</v>
      </c>
      <c r="B454" s="4" t="s">
        <v>331</v>
      </c>
      <c r="C454" s="18" t="s">
        <v>318</v>
      </c>
      <c r="D454" s="4"/>
      <c r="E454" s="4"/>
      <c r="F454" s="4"/>
      <c r="G454" s="4"/>
      <c r="H454" s="12"/>
    </row>
    <row r="455" spans="1:8" x14ac:dyDescent="0.25">
      <c r="A455" s="13">
        <v>187</v>
      </c>
      <c r="B455" s="4" t="s">
        <v>332</v>
      </c>
      <c r="C455" s="18" t="s">
        <v>318</v>
      </c>
      <c r="D455" s="4"/>
      <c r="E455" s="4"/>
      <c r="F455" s="4"/>
      <c r="G455" s="4"/>
      <c r="H455" s="12"/>
    </row>
    <row r="456" spans="1:8" x14ac:dyDescent="0.25">
      <c r="A456" s="13">
        <v>188</v>
      </c>
      <c r="B456" s="4" t="s">
        <v>333</v>
      </c>
      <c r="C456" s="18" t="s">
        <v>318</v>
      </c>
      <c r="D456" s="4"/>
      <c r="E456" s="4"/>
      <c r="F456" s="4"/>
      <c r="G456" s="4"/>
      <c r="H456" s="12"/>
    </row>
    <row r="457" spans="1:8" x14ac:dyDescent="0.25">
      <c r="A457" s="13">
        <v>189</v>
      </c>
      <c r="B457" s="4" t="s">
        <v>334</v>
      </c>
      <c r="C457" s="18" t="s">
        <v>318</v>
      </c>
      <c r="D457" s="4"/>
      <c r="E457" s="4"/>
      <c r="F457" s="4"/>
      <c r="G457" s="4"/>
      <c r="H457" s="12"/>
    </row>
    <row r="458" spans="1:8" x14ac:dyDescent="0.25">
      <c r="A458" s="13">
        <v>190</v>
      </c>
      <c r="B458" s="4" t="s">
        <v>335</v>
      </c>
      <c r="C458" s="18" t="s">
        <v>318</v>
      </c>
      <c r="D458" s="4"/>
      <c r="E458" s="4"/>
      <c r="F458" s="4"/>
      <c r="G458" s="4"/>
      <c r="H458" s="12"/>
    </row>
    <row r="459" spans="1:8" x14ac:dyDescent="0.25">
      <c r="A459" s="13">
        <v>191</v>
      </c>
      <c r="B459" s="4" t="s">
        <v>336</v>
      </c>
      <c r="C459" s="18" t="s">
        <v>318</v>
      </c>
      <c r="D459" s="4"/>
      <c r="E459" s="4"/>
      <c r="F459" s="4"/>
      <c r="G459" s="4"/>
      <c r="H459" s="12"/>
    </row>
    <row r="460" spans="1:8" x14ac:dyDescent="0.25">
      <c r="A460" s="13">
        <v>192</v>
      </c>
      <c r="B460" s="4" t="s">
        <v>337</v>
      </c>
      <c r="C460" s="18" t="s">
        <v>318</v>
      </c>
      <c r="D460" s="4"/>
      <c r="E460" s="4"/>
      <c r="F460" s="4"/>
      <c r="G460" s="4"/>
      <c r="H460" s="12"/>
    </row>
    <row r="461" spans="1:8" x14ac:dyDescent="0.25">
      <c r="A461" s="13">
        <v>193</v>
      </c>
      <c r="B461" s="4" t="s">
        <v>326</v>
      </c>
      <c r="C461" s="18" t="s">
        <v>319</v>
      </c>
      <c r="D461" s="4"/>
      <c r="E461" s="4"/>
      <c r="F461" s="4"/>
      <c r="G461" s="4"/>
      <c r="H461" s="12"/>
    </row>
    <row r="462" spans="1:8" x14ac:dyDescent="0.25">
      <c r="A462" s="13">
        <v>194</v>
      </c>
      <c r="B462" s="4" t="s">
        <v>327</v>
      </c>
      <c r="C462" s="18" t="s">
        <v>319</v>
      </c>
      <c r="D462" s="4"/>
      <c r="E462" s="4"/>
      <c r="F462" s="4"/>
      <c r="G462" s="4"/>
      <c r="H462" s="12"/>
    </row>
    <row r="463" spans="1:8" x14ac:dyDescent="0.25">
      <c r="A463" s="13">
        <v>195</v>
      </c>
      <c r="B463" s="4" t="s">
        <v>328</v>
      </c>
      <c r="C463" s="18" t="s">
        <v>319</v>
      </c>
      <c r="D463" s="4"/>
      <c r="E463" s="4"/>
      <c r="F463" s="4"/>
      <c r="G463" s="4"/>
      <c r="H463" s="12"/>
    </row>
    <row r="464" spans="1:8" x14ac:dyDescent="0.25">
      <c r="A464" s="13">
        <v>196</v>
      </c>
      <c r="B464" s="4" t="s">
        <v>329</v>
      </c>
      <c r="C464" s="18" t="s">
        <v>319</v>
      </c>
      <c r="D464" s="4"/>
      <c r="E464" s="4"/>
      <c r="F464" s="4"/>
      <c r="G464" s="4"/>
      <c r="H464" s="12"/>
    </row>
    <row r="465" spans="1:8" x14ac:dyDescent="0.25">
      <c r="A465" s="13">
        <v>197</v>
      </c>
      <c r="B465" s="4" t="s">
        <v>330</v>
      </c>
      <c r="C465" s="18" t="s">
        <v>319</v>
      </c>
      <c r="D465" s="4"/>
      <c r="E465" s="4"/>
      <c r="F465" s="4"/>
      <c r="G465" s="4"/>
      <c r="H465" s="12"/>
    </row>
    <row r="466" spans="1:8" x14ac:dyDescent="0.25">
      <c r="A466" s="13">
        <v>198</v>
      </c>
      <c r="B466" s="4" t="s">
        <v>331</v>
      </c>
      <c r="C466" s="18" t="s">
        <v>319</v>
      </c>
      <c r="D466" s="4"/>
      <c r="E466" s="4"/>
      <c r="F466" s="4"/>
      <c r="G466" s="4"/>
      <c r="H466" s="12"/>
    </row>
    <row r="467" spans="1:8" x14ac:dyDescent="0.25">
      <c r="A467" s="13">
        <v>199</v>
      </c>
      <c r="B467" s="4" t="s">
        <v>332</v>
      </c>
      <c r="C467" s="18" t="s">
        <v>319</v>
      </c>
      <c r="D467" s="4"/>
      <c r="E467" s="4"/>
      <c r="F467" s="4"/>
      <c r="G467" s="4"/>
      <c r="H467" s="12"/>
    </row>
    <row r="468" spans="1:8" x14ac:dyDescent="0.25">
      <c r="A468" s="13">
        <v>200</v>
      </c>
      <c r="B468" s="4" t="s">
        <v>333</v>
      </c>
      <c r="C468" s="18" t="s">
        <v>319</v>
      </c>
      <c r="D468" s="4"/>
      <c r="E468" s="4"/>
      <c r="F468" s="4"/>
      <c r="G468" s="4"/>
      <c r="H468" s="12"/>
    </row>
    <row r="469" spans="1:8" x14ac:dyDescent="0.25">
      <c r="A469" s="13">
        <v>201</v>
      </c>
      <c r="B469" s="4" t="s">
        <v>334</v>
      </c>
      <c r="C469" s="18" t="s">
        <v>319</v>
      </c>
      <c r="D469" s="4"/>
      <c r="E469" s="4"/>
      <c r="F469" s="4"/>
      <c r="G469" s="4"/>
      <c r="H469" s="12"/>
    </row>
    <row r="470" spans="1:8" x14ac:dyDescent="0.25">
      <c r="A470" s="13">
        <v>202</v>
      </c>
      <c r="B470" s="4" t="s">
        <v>335</v>
      </c>
      <c r="C470" s="18" t="s">
        <v>319</v>
      </c>
      <c r="D470" s="4"/>
      <c r="E470" s="4"/>
      <c r="F470" s="4"/>
      <c r="G470" s="4"/>
      <c r="H470" s="12"/>
    </row>
    <row r="471" spans="1:8" x14ac:dyDescent="0.25">
      <c r="A471" s="13">
        <v>203</v>
      </c>
      <c r="B471" s="4" t="s">
        <v>336</v>
      </c>
      <c r="C471" s="18" t="s">
        <v>319</v>
      </c>
      <c r="D471" s="4"/>
      <c r="E471" s="4"/>
      <c r="F471" s="4"/>
      <c r="G471" s="4"/>
      <c r="H471" s="12"/>
    </row>
    <row r="472" spans="1:8" x14ac:dyDescent="0.25">
      <c r="A472" s="13">
        <v>204</v>
      </c>
      <c r="B472" s="4" t="s">
        <v>337</v>
      </c>
      <c r="C472" s="18" t="s">
        <v>319</v>
      </c>
      <c r="D472" s="4"/>
      <c r="E472" s="4"/>
      <c r="F472" s="4"/>
      <c r="G472" s="4"/>
      <c r="H472" s="12"/>
    </row>
    <row r="473" spans="1:8" x14ac:dyDescent="0.25">
      <c r="A473" s="13">
        <v>205</v>
      </c>
      <c r="B473" s="4" t="s">
        <v>326</v>
      </c>
      <c r="C473" s="18" t="s">
        <v>320</v>
      </c>
      <c r="D473" s="4"/>
      <c r="E473" s="4"/>
      <c r="F473" s="4"/>
      <c r="G473" s="4"/>
      <c r="H473" s="12"/>
    </row>
    <row r="474" spans="1:8" x14ac:dyDescent="0.25">
      <c r="A474" s="13">
        <v>206</v>
      </c>
      <c r="B474" s="4" t="s">
        <v>327</v>
      </c>
      <c r="C474" s="18" t="s">
        <v>320</v>
      </c>
      <c r="D474" s="4"/>
      <c r="E474" s="4"/>
      <c r="F474" s="4"/>
      <c r="G474" s="4"/>
      <c r="H474" s="12"/>
    </row>
    <row r="475" spans="1:8" x14ac:dyDescent="0.25">
      <c r="A475" s="13">
        <v>207</v>
      </c>
      <c r="B475" s="4" t="s">
        <v>328</v>
      </c>
      <c r="C475" s="18" t="s">
        <v>320</v>
      </c>
      <c r="D475" s="4"/>
      <c r="E475" s="4"/>
      <c r="F475" s="4"/>
      <c r="G475" s="4"/>
      <c r="H475" s="12"/>
    </row>
    <row r="476" spans="1:8" x14ac:dyDescent="0.25">
      <c r="A476" s="13">
        <v>208</v>
      </c>
      <c r="B476" s="4" t="s">
        <v>329</v>
      </c>
      <c r="C476" s="18" t="s">
        <v>320</v>
      </c>
      <c r="D476" s="4"/>
      <c r="E476" s="4"/>
      <c r="F476" s="4"/>
      <c r="G476" s="4"/>
      <c r="H476" s="12"/>
    </row>
    <row r="477" spans="1:8" x14ac:dyDescent="0.25">
      <c r="A477" s="13">
        <v>209</v>
      </c>
      <c r="B477" s="4" t="s">
        <v>330</v>
      </c>
      <c r="C477" s="18" t="s">
        <v>320</v>
      </c>
      <c r="D477" s="4"/>
      <c r="E477" s="4"/>
      <c r="F477" s="4"/>
      <c r="G477" s="4"/>
      <c r="H477" s="12"/>
    </row>
    <row r="478" spans="1:8" x14ac:dyDescent="0.25">
      <c r="A478" s="13">
        <v>210</v>
      </c>
      <c r="B478" s="4" t="s">
        <v>331</v>
      </c>
      <c r="C478" s="18" t="s">
        <v>320</v>
      </c>
      <c r="D478" s="4"/>
      <c r="E478" s="4"/>
      <c r="F478" s="4"/>
      <c r="G478" s="4"/>
      <c r="H478" s="12"/>
    </row>
    <row r="479" spans="1:8" x14ac:dyDescent="0.25">
      <c r="A479" s="13">
        <v>211</v>
      </c>
      <c r="B479" s="4" t="s">
        <v>332</v>
      </c>
      <c r="C479" s="18" t="s">
        <v>320</v>
      </c>
      <c r="D479" s="4"/>
      <c r="E479" s="4"/>
      <c r="F479" s="4"/>
      <c r="G479" s="4"/>
      <c r="H479" s="12"/>
    </row>
    <row r="480" spans="1:8" x14ac:dyDescent="0.25">
      <c r="A480" s="13">
        <v>212</v>
      </c>
      <c r="B480" s="4" t="s">
        <v>333</v>
      </c>
      <c r="C480" s="18" t="s">
        <v>320</v>
      </c>
      <c r="D480" s="4"/>
      <c r="E480" s="4"/>
      <c r="F480" s="4"/>
      <c r="G480" s="4"/>
      <c r="H480" s="12"/>
    </row>
    <row r="481" spans="1:8" x14ac:dyDescent="0.25">
      <c r="A481" s="13">
        <v>213</v>
      </c>
      <c r="B481" s="4" t="s">
        <v>334</v>
      </c>
      <c r="C481" s="18" t="s">
        <v>320</v>
      </c>
      <c r="D481" s="4"/>
      <c r="E481" s="4"/>
      <c r="F481" s="4"/>
      <c r="G481" s="4"/>
      <c r="H481" s="12"/>
    </row>
    <row r="482" spans="1:8" x14ac:dyDescent="0.25">
      <c r="A482" s="13">
        <v>214</v>
      </c>
      <c r="B482" s="4" t="s">
        <v>335</v>
      </c>
      <c r="C482" s="18" t="s">
        <v>320</v>
      </c>
      <c r="D482" s="4"/>
      <c r="E482" s="4"/>
      <c r="F482" s="4"/>
      <c r="G482" s="4"/>
      <c r="H482" s="12"/>
    </row>
    <row r="483" spans="1:8" x14ac:dyDescent="0.25">
      <c r="A483" s="13">
        <v>215</v>
      </c>
      <c r="B483" s="4" t="s">
        <v>336</v>
      </c>
      <c r="C483" s="18" t="s">
        <v>320</v>
      </c>
      <c r="D483" s="4"/>
      <c r="E483" s="4"/>
      <c r="F483" s="4"/>
      <c r="G483" s="4"/>
      <c r="H483" s="12"/>
    </row>
    <row r="484" spans="1:8" x14ac:dyDescent="0.25">
      <c r="A484" s="13">
        <v>216</v>
      </c>
      <c r="B484" s="4" t="s">
        <v>337</v>
      </c>
      <c r="C484" s="18" t="s">
        <v>338</v>
      </c>
      <c r="D484" s="4"/>
      <c r="E484" s="4"/>
      <c r="F484" s="4"/>
      <c r="G484" s="4"/>
      <c r="H484" s="12"/>
    </row>
    <row r="485" spans="1:8" x14ac:dyDescent="0.25">
      <c r="A485" s="13">
        <v>217</v>
      </c>
      <c r="B485" s="4" t="s">
        <v>326</v>
      </c>
      <c r="C485" s="18" t="s">
        <v>321</v>
      </c>
      <c r="D485" s="4"/>
      <c r="E485" s="4"/>
      <c r="F485" s="4"/>
      <c r="G485" s="4"/>
      <c r="H485" s="12"/>
    </row>
    <row r="486" spans="1:8" x14ac:dyDescent="0.25">
      <c r="A486" s="13">
        <v>218</v>
      </c>
      <c r="B486" s="4" t="s">
        <v>327</v>
      </c>
      <c r="C486" s="18" t="s">
        <v>321</v>
      </c>
      <c r="D486" s="4"/>
      <c r="E486" s="4"/>
      <c r="F486" s="4"/>
      <c r="G486" s="4"/>
      <c r="H486" s="12"/>
    </row>
    <row r="487" spans="1:8" x14ac:dyDescent="0.25">
      <c r="A487" s="13">
        <v>219</v>
      </c>
      <c r="B487" s="4" t="s">
        <v>328</v>
      </c>
      <c r="C487" s="18" t="s">
        <v>321</v>
      </c>
      <c r="D487" s="4"/>
      <c r="E487" s="4"/>
      <c r="F487" s="4"/>
      <c r="G487" s="4"/>
      <c r="H487" s="12"/>
    </row>
    <row r="488" spans="1:8" x14ac:dyDescent="0.25">
      <c r="A488" s="13">
        <v>220</v>
      </c>
      <c r="B488" s="4" t="s">
        <v>329</v>
      </c>
      <c r="C488" s="18" t="s">
        <v>321</v>
      </c>
      <c r="D488" s="4"/>
      <c r="E488" s="4"/>
      <c r="F488" s="4"/>
      <c r="G488" s="4"/>
      <c r="H488" s="12"/>
    </row>
    <row r="489" spans="1:8" x14ac:dyDescent="0.25">
      <c r="A489" s="13">
        <v>221</v>
      </c>
      <c r="B489" s="4" t="s">
        <v>330</v>
      </c>
      <c r="C489" s="18" t="s">
        <v>321</v>
      </c>
      <c r="D489" s="4"/>
      <c r="E489" s="4"/>
      <c r="F489" s="4"/>
      <c r="G489" s="4"/>
      <c r="H489" s="12"/>
    </row>
    <row r="490" spans="1:8" x14ac:dyDescent="0.25">
      <c r="A490" s="13">
        <v>222</v>
      </c>
      <c r="B490" s="4" t="s">
        <v>331</v>
      </c>
      <c r="C490" s="18" t="s">
        <v>321</v>
      </c>
      <c r="D490" s="4"/>
      <c r="E490" s="4"/>
      <c r="F490" s="4"/>
      <c r="G490" s="4"/>
      <c r="H490" s="12"/>
    </row>
    <row r="491" spans="1:8" x14ac:dyDescent="0.25">
      <c r="A491" s="13">
        <v>223</v>
      </c>
      <c r="B491" s="4" t="s">
        <v>332</v>
      </c>
      <c r="C491" s="18" t="s">
        <v>321</v>
      </c>
      <c r="D491" s="4"/>
      <c r="E491" s="4"/>
      <c r="F491" s="4"/>
      <c r="G491" s="4"/>
      <c r="H491" s="12"/>
    </row>
    <row r="492" spans="1:8" x14ac:dyDescent="0.25">
      <c r="A492" s="13">
        <v>224</v>
      </c>
      <c r="B492" s="4" t="s">
        <v>333</v>
      </c>
      <c r="C492" s="18" t="s">
        <v>321</v>
      </c>
      <c r="D492" s="4"/>
      <c r="E492" s="4"/>
      <c r="F492" s="4"/>
      <c r="G492" s="4"/>
      <c r="H492" s="12"/>
    </row>
    <row r="493" spans="1:8" x14ac:dyDescent="0.25">
      <c r="A493" s="13">
        <v>225</v>
      </c>
      <c r="B493" s="4" t="s">
        <v>334</v>
      </c>
      <c r="C493" s="18" t="s">
        <v>321</v>
      </c>
      <c r="D493" s="4"/>
      <c r="E493" s="4"/>
      <c r="F493" s="4"/>
      <c r="G493" s="4"/>
      <c r="H493" s="12"/>
    </row>
    <row r="494" spans="1:8" x14ac:dyDescent="0.25">
      <c r="A494" s="13">
        <v>226</v>
      </c>
      <c r="B494" s="4" t="s">
        <v>335</v>
      </c>
      <c r="C494" s="18" t="s">
        <v>321</v>
      </c>
      <c r="D494" s="4"/>
      <c r="E494" s="4"/>
      <c r="F494" s="4"/>
      <c r="G494" s="4"/>
      <c r="H494" s="12"/>
    </row>
    <row r="495" spans="1:8" x14ac:dyDescent="0.25">
      <c r="A495" s="13">
        <v>227</v>
      </c>
      <c r="B495" s="4" t="s">
        <v>336</v>
      </c>
      <c r="C495" s="18" t="s">
        <v>321</v>
      </c>
      <c r="D495" s="4"/>
      <c r="E495" s="4"/>
      <c r="F495" s="4"/>
      <c r="G495" s="4"/>
      <c r="H495" s="12"/>
    </row>
    <row r="496" spans="1:8" x14ac:dyDescent="0.25">
      <c r="A496" s="13">
        <v>228</v>
      </c>
      <c r="B496" s="4" t="s">
        <v>337</v>
      </c>
      <c r="C496" s="18" t="s">
        <v>321</v>
      </c>
      <c r="D496" s="4"/>
      <c r="E496" s="4"/>
      <c r="F496" s="4"/>
      <c r="G496" s="4"/>
      <c r="H496" s="12"/>
    </row>
    <row r="497" spans="1:8" x14ac:dyDescent="0.25">
      <c r="A497" s="13">
        <v>229</v>
      </c>
      <c r="B497" s="4" t="s">
        <v>326</v>
      </c>
      <c r="C497" s="18" t="s">
        <v>322</v>
      </c>
      <c r="D497" s="4"/>
      <c r="E497" s="4"/>
      <c r="F497" s="4"/>
      <c r="G497" s="4"/>
      <c r="H497" s="12"/>
    </row>
    <row r="498" spans="1:8" x14ac:dyDescent="0.25">
      <c r="A498" s="13">
        <v>230</v>
      </c>
      <c r="B498" s="4" t="s">
        <v>327</v>
      </c>
      <c r="C498" s="18" t="s">
        <v>322</v>
      </c>
      <c r="D498" s="4"/>
      <c r="E498" s="4"/>
      <c r="F498" s="4"/>
      <c r="G498" s="4"/>
      <c r="H498" s="12"/>
    </row>
    <row r="499" spans="1:8" x14ac:dyDescent="0.25">
      <c r="A499" s="13">
        <v>231</v>
      </c>
      <c r="B499" s="4" t="s">
        <v>328</v>
      </c>
      <c r="C499" s="18" t="s">
        <v>322</v>
      </c>
      <c r="D499" s="4"/>
      <c r="E499" s="4"/>
      <c r="F499" s="4"/>
      <c r="G499" s="4"/>
      <c r="H499" s="12"/>
    </row>
    <row r="500" spans="1:8" x14ac:dyDescent="0.25">
      <c r="A500" s="13">
        <v>232</v>
      </c>
      <c r="B500" s="4" t="s">
        <v>329</v>
      </c>
      <c r="C500" s="18" t="s">
        <v>322</v>
      </c>
      <c r="D500" s="4"/>
      <c r="E500" s="4"/>
      <c r="F500" s="4"/>
      <c r="G500" s="4"/>
      <c r="H500" s="12"/>
    </row>
    <row r="501" spans="1:8" x14ac:dyDescent="0.25">
      <c r="A501" s="13">
        <v>233</v>
      </c>
      <c r="B501" s="4" t="s">
        <v>330</v>
      </c>
      <c r="C501" s="18" t="s">
        <v>322</v>
      </c>
      <c r="D501" s="4"/>
      <c r="E501" s="4"/>
      <c r="F501" s="4"/>
      <c r="G501" s="4"/>
      <c r="H501" s="12"/>
    </row>
    <row r="502" spans="1:8" x14ac:dyDescent="0.25">
      <c r="A502" s="13">
        <v>234</v>
      </c>
      <c r="B502" s="4" t="s">
        <v>331</v>
      </c>
      <c r="C502" s="18" t="s">
        <v>322</v>
      </c>
      <c r="D502" s="4"/>
      <c r="E502" s="4"/>
      <c r="F502" s="4"/>
      <c r="G502" s="4"/>
      <c r="H502" s="12"/>
    </row>
    <row r="503" spans="1:8" x14ac:dyDescent="0.25">
      <c r="A503" s="13">
        <v>235</v>
      </c>
      <c r="B503" s="4" t="s">
        <v>332</v>
      </c>
      <c r="C503" s="18" t="s">
        <v>322</v>
      </c>
      <c r="D503" s="4"/>
      <c r="E503" s="4"/>
      <c r="F503" s="4"/>
      <c r="G503" s="4"/>
      <c r="H503" s="12"/>
    </row>
    <row r="504" spans="1:8" x14ac:dyDescent="0.25">
      <c r="A504" s="13">
        <v>236</v>
      </c>
      <c r="B504" s="4" t="s">
        <v>333</v>
      </c>
      <c r="C504" s="18" t="s">
        <v>322</v>
      </c>
      <c r="D504" s="4"/>
      <c r="E504" s="4"/>
      <c r="F504" s="4"/>
      <c r="G504" s="4"/>
      <c r="H504" s="12"/>
    </row>
    <row r="505" spans="1:8" x14ac:dyDescent="0.25">
      <c r="A505" s="13">
        <v>237</v>
      </c>
      <c r="B505" s="4" t="s">
        <v>334</v>
      </c>
      <c r="C505" s="18" t="s">
        <v>322</v>
      </c>
      <c r="D505" s="4"/>
      <c r="E505" s="4"/>
      <c r="F505" s="4"/>
      <c r="G505" s="4"/>
      <c r="H505" s="12"/>
    </row>
    <row r="506" spans="1:8" x14ac:dyDescent="0.25">
      <c r="A506" s="13">
        <v>238</v>
      </c>
      <c r="B506" s="4" t="s">
        <v>335</v>
      </c>
      <c r="C506" s="18" t="s">
        <v>322</v>
      </c>
      <c r="D506" s="4"/>
      <c r="E506" s="4"/>
      <c r="F506" s="4"/>
      <c r="G506" s="4"/>
      <c r="H506" s="12"/>
    </row>
    <row r="507" spans="1:8" x14ac:dyDescent="0.25">
      <c r="A507" s="13">
        <v>239</v>
      </c>
      <c r="B507" s="4" t="s">
        <v>336</v>
      </c>
      <c r="C507" s="18" t="s">
        <v>322</v>
      </c>
      <c r="D507" s="4"/>
      <c r="E507" s="4"/>
      <c r="F507" s="4"/>
      <c r="G507" s="4"/>
      <c r="H507" s="12"/>
    </row>
    <row r="508" spans="1:8" x14ac:dyDescent="0.25">
      <c r="A508" s="13">
        <v>240</v>
      </c>
      <c r="B508" s="4" t="s">
        <v>337</v>
      </c>
      <c r="C508" s="18" t="s">
        <v>322</v>
      </c>
      <c r="D508" s="4"/>
      <c r="E508" s="4"/>
      <c r="F508" s="4"/>
      <c r="G508" s="4"/>
      <c r="H508" s="12"/>
    </row>
    <row r="509" spans="1:8" x14ac:dyDescent="0.25">
      <c r="A509" s="13">
        <v>241</v>
      </c>
      <c r="B509" s="4" t="s">
        <v>326</v>
      </c>
      <c r="C509" s="18" t="s">
        <v>323</v>
      </c>
      <c r="D509" s="4"/>
      <c r="E509" s="4"/>
      <c r="F509" s="4"/>
      <c r="G509" s="4"/>
      <c r="H509" s="12"/>
    </row>
    <row r="510" spans="1:8" x14ac:dyDescent="0.25">
      <c r="A510" s="13">
        <v>242</v>
      </c>
      <c r="B510" s="4" t="s">
        <v>327</v>
      </c>
      <c r="C510" s="18" t="s">
        <v>323</v>
      </c>
      <c r="D510" s="4"/>
      <c r="E510" s="4"/>
      <c r="F510" s="4"/>
      <c r="G510" s="4"/>
      <c r="H510" s="12"/>
    </row>
    <row r="511" spans="1:8" x14ac:dyDescent="0.25">
      <c r="A511" s="13">
        <v>243</v>
      </c>
      <c r="B511" s="4" t="s">
        <v>328</v>
      </c>
      <c r="C511" s="18" t="s">
        <v>323</v>
      </c>
      <c r="D511" s="4"/>
      <c r="E511" s="4"/>
      <c r="F511" s="4"/>
      <c r="G511" s="4"/>
      <c r="H511" s="12"/>
    </row>
    <row r="512" spans="1:8" x14ac:dyDescent="0.25">
      <c r="A512" s="13">
        <v>244</v>
      </c>
      <c r="B512" s="4" t="s">
        <v>329</v>
      </c>
      <c r="C512" s="18" t="s">
        <v>323</v>
      </c>
      <c r="D512" s="4"/>
      <c r="E512" s="4"/>
      <c r="F512" s="4"/>
      <c r="G512" s="4"/>
      <c r="H512" s="12"/>
    </row>
    <row r="513" spans="1:8" x14ac:dyDescent="0.25">
      <c r="A513" s="13">
        <v>245</v>
      </c>
      <c r="B513" s="4" t="s">
        <v>330</v>
      </c>
      <c r="C513" s="18" t="s">
        <v>323</v>
      </c>
      <c r="D513" s="4"/>
      <c r="E513" s="4"/>
      <c r="F513" s="4"/>
      <c r="G513" s="4"/>
      <c r="H513" s="12"/>
    </row>
    <row r="514" spans="1:8" x14ac:dyDescent="0.25">
      <c r="A514" s="13">
        <v>246</v>
      </c>
      <c r="B514" s="4" t="s">
        <v>331</v>
      </c>
      <c r="C514" s="18" t="s">
        <v>323</v>
      </c>
      <c r="D514" s="4"/>
      <c r="E514" s="4"/>
      <c r="F514" s="4"/>
      <c r="G514" s="4"/>
      <c r="H514" s="12"/>
    </row>
    <row r="515" spans="1:8" x14ac:dyDescent="0.25">
      <c r="A515" s="13">
        <v>247</v>
      </c>
      <c r="B515" s="4" t="s">
        <v>332</v>
      </c>
      <c r="C515" s="18" t="s">
        <v>323</v>
      </c>
      <c r="D515" s="4"/>
      <c r="E515" s="4"/>
      <c r="F515" s="4"/>
      <c r="G515" s="4"/>
      <c r="H515" s="12"/>
    </row>
    <row r="516" spans="1:8" x14ac:dyDescent="0.25">
      <c r="A516" s="13">
        <v>248</v>
      </c>
      <c r="B516" s="4" t="s">
        <v>333</v>
      </c>
      <c r="C516" s="18" t="s">
        <v>323</v>
      </c>
      <c r="D516" s="4"/>
      <c r="E516" s="4"/>
      <c r="F516" s="4"/>
      <c r="G516" s="4"/>
      <c r="H516" s="12"/>
    </row>
    <row r="517" spans="1:8" x14ac:dyDescent="0.25">
      <c r="A517" s="13">
        <v>249</v>
      </c>
      <c r="B517" s="4" t="s">
        <v>334</v>
      </c>
      <c r="C517" s="18" t="s">
        <v>323</v>
      </c>
      <c r="D517" s="4"/>
      <c r="E517" s="4"/>
      <c r="F517" s="4"/>
      <c r="G517" s="4"/>
      <c r="H517" s="12"/>
    </row>
    <row r="518" spans="1:8" x14ac:dyDescent="0.25">
      <c r="A518" s="13">
        <v>250</v>
      </c>
      <c r="B518" s="4" t="s">
        <v>335</v>
      </c>
      <c r="C518" s="18" t="s">
        <v>323</v>
      </c>
      <c r="D518" s="4"/>
      <c r="E518" s="4"/>
      <c r="F518" s="4"/>
      <c r="G518" s="4"/>
      <c r="H518" s="12"/>
    </row>
    <row r="519" spans="1:8" x14ac:dyDescent="0.25">
      <c r="A519" s="13">
        <v>251</v>
      </c>
      <c r="B519" s="4" t="s">
        <v>336</v>
      </c>
      <c r="C519" s="18" t="s">
        <v>323</v>
      </c>
      <c r="D519" s="4"/>
      <c r="E519" s="4"/>
      <c r="F519" s="4"/>
      <c r="G519" s="4"/>
      <c r="H519" s="12"/>
    </row>
    <row r="520" spans="1:8" x14ac:dyDescent="0.25">
      <c r="A520" s="13">
        <v>252</v>
      </c>
      <c r="B520" s="4" t="s">
        <v>337</v>
      </c>
      <c r="C520" s="18" t="s">
        <v>323</v>
      </c>
      <c r="D520" s="4"/>
      <c r="E520" s="4"/>
      <c r="F520" s="4"/>
      <c r="G520" s="4"/>
      <c r="H520" s="12"/>
    </row>
    <row r="521" spans="1:8" x14ac:dyDescent="0.25">
      <c r="A521" s="13">
        <v>253</v>
      </c>
      <c r="B521" s="4" t="s">
        <v>326</v>
      </c>
      <c r="C521" s="18" t="s">
        <v>324</v>
      </c>
      <c r="D521" s="4"/>
      <c r="E521" s="4"/>
      <c r="F521" s="4"/>
      <c r="G521" s="4"/>
      <c r="H521" s="12"/>
    </row>
    <row r="522" spans="1:8" x14ac:dyDescent="0.25">
      <c r="A522" s="13">
        <v>254</v>
      </c>
      <c r="B522" s="4" t="s">
        <v>327</v>
      </c>
      <c r="C522" s="18" t="s">
        <v>324</v>
      </c>
      <c r="D522" s="4"/>
      <c r="E522" s="4"/>
      <c r="F522" s="4"/>
      <c r="G522" s="4"/>
      <c r="H522" s="12"/>
    </row>
    <row r="523" spans="1:8" x14ac:dyDescent="0.25">
      <c r="A523" s="13">
        <v>255</v>
      </c>
      <c r="B523" s="4" t="s">
        <v>328</v>
      </c>
      <c r="C523" s="18" t="s">
        <v>324</v>
      </c>
      <c r="D523" s="4"/>
      <c r="E523" s="4"/>
      <c r="F523" s="4"/>
      <c r="G523" s="4"/>
      <c r="H523" s="12"/>
    </row>
    <row r="524" spans="1:8" x14ac:dyDescent="0.25">
      <c r="A524" s="13">
        <v>256</v>
      </c>
      <c r="B524" s="4" t="s">
        <v>329</v>
      </c>
      <c r="C524" s="18" t="s">
        <v>324</v>
      </c>
      <c r="D524" s="4"/>
      <c r="E524" s="4"/>
      <c r="F524" s="4"/>
      <c r="G524" s="4"/>
      <c r="H524" s="12"/>
    </row>
    <row r="525" spans="1:8" x14ac:dyDescent="0.25">
      <c r="A525" s="13">
        <v>257</v>
      </c>
      <c r="B525" s="4" t="s">
        <v>330</v>
      </c>
      <c r="C525" s="18" t="s">
        <v>324</v>
      </c>
      <c r="D525" s="4"/>
      <c r="E525" s="4"/>
      <c r="F525" s="4"/>
      <c r="G525" s="4"/>
      <c r="H525" s="12"/>
    </row>
    <row r="526" spans="1:8" x14ac:dyDescent="0.25">
      <c r="A526" s="13">
        <v>258</v>
      </c>
      <c r="B526" s="4" t="s">
        <v>331</v>
      </c>
      <c r="C526" s="18" t="s">
        <v>324</v>
      </c>
      <c r="D526" s="4"/>
      <c r="E526" s="4"/>
      <c r="F526" s="4"/>
      <c r="G526" s="4"/>
      <c r="H526" s="12"/>
    </row>
    <row r="527" spans="1:8" x14ac:dyDescent="0.25">
      <c r="A527" s="13">
        <v>259</v>
      </c>
      <c r="B527" s="4" t="s">
        <v>332</v>
      </c>
      <c r="C527" s="18" t="s">
        <v>324</v>
      </c>
      <c r="D527" s="4"/>
      <c r="E527" s="4"/>
      <c r="F527" s="4"/>
      <c r="G527" s="4"/>
      <c r="H527" s="12"/>
    </row>
    <row r="528" spans="1:8" x14ac:dyDescent="0.25">
      <c r="A528" s="13">
        <v>260</v>
      </c>
      <c r="B528" s="4" t="s">
        <v>333</v>
      </c>
      <c r="C528" s="18" t="s">
        <v>324</v>
      </c>
      <c r="D528" s="4"/>
      <c r="E528" s="4"/>
      <c r="F528" s="4"/>
      <c r="G528" s="4"/>
      <c r="H528" s="12"/>
    </row>
    <row r="529" spans="1:8" x14ac:dyDescent="0.25">
      <c r="A529" s="13">
        <v>261</v>
      </c>
      <c r="B529" s="4" t="s">
        <v>334</v>
      </c>
      <c r="C529" s="18" t="s">
        <v>324</v>
      </c>
      <c r="D529" s="4"/>
      <c r="E529" s="4"/>
      <c r="F529" s="4"/>
      <c r="G529" s="4"/>
      <c r="H529" s="12"/>
    </row>
    <row r="530" spans="1:8" x14ac:dyDescent="0.25">
      <c r="A530" s="13">
        <v>262</v>
      </c>
      <c r="B530" s="4" t="s">
        <v>335</v>
      </c>
      <c r="C530" s="18" t="s">
        <v>324</v>
      </c>
      <c r="D530" s="4"/>
      <c r="E530" s="4"/>
      <c r="F530" s="4"/>
      <c r="G530" s="4"/>
      <c r="H530" s="12"/>
    </row>
    <row r="531" spans="1:8" x14ac:dyDescent="0.25">
      <c r="A531" s="13">
        <v>263</v>
      </c>
      <c r="B531" s="4" t="s">
        <v>336</v>
      </c>
      <c r="C531" s="18" t="s">
        <v>324</v>
      </c>
      <c r="D531" s="4"/>
      <c r="E531" s="4"/>
      <c r="F531" s="4"/>
      <c r="G531" s="4"/>
      <c r="H531" s="12"/>
    </row>
    <row r="532" spans="1:8" x14ac:dyDescent="0.25">
      <c r="A532" s="13">
        <v>264</v>
      </c>
      <c r="B532" s="4" t="s">
        <v>337</v>
      </c>
      <c r="C532" s="18" t="s">
        <v>324</v>
      </c>
      <c r="D532" s="4"/>
      <c r="E532" s="4"/>
      <c r="F532" s="4"/>
      <c r="G532" s="4"/>
      <c r="H532" s="12"/>
    </row>
    <row r="533" spans="1:8" x14ac:dyDescent="0.25">
      <c r="A533" s="13">
        <v>265</v>
      </c>
      <c r="B533" s="4" t="s">
        <v>326</v>
      </c>
      <c r="C533" s="18" t="s">
        <v>325</v>
      </c>
      <c r="D533" s="4"/>
      <c r="E533" s="4"/>
      <c r="F533" s="4"/>
      <c r="G533" s="4"/>
      <c r="H533" s="12"/>
    </row>
    <row r="534" spans="1:8" x14ac:dyDescent="0.25">
      <c r="A534" s="13">
        <v>266</v>
      </c>
      <c r="B534" s="4" t="s">
        <v>327</v>
      </c>
      <c r="C534" s="18" t="s">
        <v>325</v>
      </c>
      <c r="D534" s="4"/>
      <c r="E534" s="4"/>
      <c r="F534" s="4"/>
      <c r="G534" s="4"/>
      <c r="H534" s="12"/>
    </row>
    <row r="535" spans="1:8" x14ac:dyDescent="0.25">
      <c r="A535" s="13">
        <v>267</v>
      </c>
      <c r="B535" s="4" t="s">
        <v>328</v>
      </c>
      <c r="C535" s="18" t="s">
        <v>325</v>
      </c>
      <c r="D535" s="4"/>
      <c r="E535" s="4"/>
      <c r="F535" s="4"/>
      <c r="G535" s="4"/>
      <c r="H535" s="12"/>
    </row>
    <row r="536" spans="1:8" x14ac:dyDescent="0.25">
      <c r="A536" s="13">
        <v>268</v>
      </c>
      <c r="B536" s="4" t="s">
        <v>329</v>
      </c>
      <c r="C536" s="18" t="s">
        <v>325</v>
      </c>
      <c r="D536" s="4"/>
      <c r="E536" s="4"/>
      <c r="F536" s="4"/>
      <c r="G536" s="4"/>
      <c r="H536" s="12"/>
    </row>
    <row r="537" spans="1:8" x14ac:dyDescent="0.25">
      <c r="A537" s="13">
        <v>269</v>
      </c>
      <c r="B537" s="4" t="s">
        <v>330</v>
      </c>
      <c r="C537" s="18" t="s">
        <v>325</v>
      </c>
      <c r="D537" s="4"/>
      <c r="E537" s="4"/>
      <c r="F537" s="4"/>
      <c r="G537" s="4"/>
      <c r="H537" s="12"/>
    </row>
    <row r="538" spans="1:8" x14ac:dyDescent="0.25">
      <c r="A538" s="13">
        <v>270</v>
      </c>
      <c r="B538" s="4" t="s">
        <v>331</v>
      </c>
      <c r="C538" s="18" t="s">
        <v>325</v>
      </c>
      <c r="D538" s="4"/>
      <c r="E538" s="4"/>
      <c r="F538" s="4"/>
      <c r="G538" s="4"/>
      <c r="H538" s="12"/>
    </row>
    <row r="539" spans="1:8" x14ac:dyDescent="0.25">
      <c r="A539" s="13">
        <v>271</v>
      </c>
      <c r="B539" s="4" t="s">
        <v>332</v>
      </c>
      <c r="C539" s="18" t="s">
        <v>325</v>
      </c>
      <c r="D539" s="4"/>
      <c r="E539" s="4"/>
      <c r="F539" s="4"/>
      <c r="G539" s="4"/>
      <c r="H539" s="12"/>
    </row>
    <row r="540" spans="1:8" x14ac:dyDescent="0.25">
      <c r="A540" s="13">
        <v>272</v>
      </c>
      <c r="B540" s="4" t="s">
        <v>333</v>
      </c>
      <c r="C540" s="18" t="s">
        <v>325</v>
      </c>
      <c r="D540" s="4"/>
      <c r="E540" s="4"/>
      <c r="F540" s="4"/>
      <c r="G540" s="4"/>
      <c r="H540" s="12"/>
    </row>
    <row r="541" spans="1:8" x14ac:dyDescent="0.25">
      <c r="A541" s="13">
        <v>273</v>
      </c>
      <c r="B541" s="4" t="s">
        <v>334</v>
      </c>
      <c r="C541" s="18" t="s">
        <v>325</v>
      </c>
      <c r="D541" s="4"/>
      <c r="E541" s="4"/>
      <c r="F541" s="4"/>
      <c r="G541" s="4"/>
      <c r="H541" s="12"/>
    </row>
    <row r="542" spans="1:8" x14ac:dyDescent="0.25">
      <c r="A542" s="13">
        <v>274</v>
      </c>
      <c r="B542" s="4" t="s">
        <v>335</v>
      </c>
      <c r="C542" s="18" t="s">
        <v>325</v>
      </c>
      <c r="D542" s="4"/>
      <c r="E542" s="4"/>
      <c r="F542" s="4"/>
      <c r="G542" s="4"/>
      <c r="H542" s="12"/>
    </row>
    <row r="543" spans="1:8" x14ac:dyDescent="0.25">
      <c r="A543" s="13">
        <v>275</v>
      </c>
      <c r="B543" s="4" t="s">
        <v>336</v>
      </c>
      <c r="C543" s="18" t="s">
        <v>325</v>
      </c>
      <c r="D543" s="4"/>
      <c r="E543" s="4"/>
      <c r="F543" s="4"/>
      <c r="G543" s="4"/>
      <c r="H543" s="12"/>
    </row>
    <row r="544" spans="1:8" x14ac:dyDescent="0.25">
      <c r="A544" s="13">
        <v>276</v>
      </c>
      <c r="B544" s="4" t="s">
        <v>337</v>
      </c>
      <c r="C544" s="18" t="s">
        <v>325</v>
      </c>
      <c r="D544" s="4"/>
      <c r="E544" s="4"/>
      <c r="F544" s="4"/>
      <c r="G544" s="4"/>
      <c r="H544" s="12"/>
    </row>
    <row r="545" spans="1:8" x14ac:dyDescent="0.25">
      <c r="A545" s="13">
        <v>277</v>
      </c>
      <c r="B545" s="4" t="s">
        <v>326</v>
      </c>
      <c r="C545" s="18" t="s">
        <v>173</v>
      </c>
      <c r="D545" s="4"/>
      <c r="E545" s="4"/>
      <c r="F545" s="4"/>
      <c r="G545" s="4"/>
      <c r="H545" s="12"/>
    </row>
    <row r="546" spans="1:8" x14ac:dyDescent="0.25">
      <c r="A546" s="13">
        <v>278</v>
      </c>
      <c r="B546" s="4" t="s">
        <v>327</v>
      </c>
      <c r="C546" s="18" t="s">
        <v>173</v>
      </c>
      <c r="D546" s="4"/>
      <c r="E546" s="4"/>
      <c r="F546" s="4"/>
      <c r="G546" s="4"/>
      <c r="H546" s="12"/>
    </row>
    <row r="547" spans="1:8" x14ac:dyDescent="0.25">
      <c r="A547" s="13">
        <v>279</v>
      </c>
      <c r="B547" s="4" t="s">
        <v>328</v>
      </c>
      <c r="C547" s="18" t="s">
        <v>173</v>
      </c>
      <c r="D547" s="4"/>
      <c r="E547" s="4"/>
      <c r="F547" s="4"/>
      <c r="G547" s="4"/>
      <c r="H547" s="12"/>
    </row>
    <row r="548" spans="1:8" x14ac:dyDescent="0.25">
      <c r="A548" s="13">
        <v>280</v>
      </c>
      <c r="B548" s="4" t="s">
        <v>329</v>
      </c>
      <c r="C548" s="18" t="s">
        <v>173</v>
      </c>
      <c r="D548" s="4"/>
      <c r="E548" s="4"/>
      <c r="F548" s="4"/>
      <c r="G548" s="4"/>
      <c r="H548" s="12"/>
    </row>
    <row r="549" spans="1:8" x14ac:dyDescent="0.25">
      <c r="A549" s="13">
        <v>281</v>
      </c>
      <c r="B549" s="4" t="s">
        <v>330</v>
      </c>
      <c r="C549" s="18" t="s">
        <v>173</v>
      </c>
      <c r="D549" s="4"/>
      <c r="E549" s="4"/>
      <c r="F549" s="4"/>
      <c r="G549" s="4"/>
      <c r="H549" s="12"/>
    </row>
    <row r="550" spans="1:8" x14ac:dyDescent="0.25">
      <c r="A550" s="13">
        <v>282</v>
      </c>
      <c r="B550" s="4" t="s">
        <v>331</v>
      </c>
      <c r="C550" s="18" t="s">
        <v>173</v>
      </c>
      <c r="D550" s="4"/>
      <c r="E550" s="4"/>
      <c r="F550" s="4"/>
      <c r="G550" s="4"/>
      <c r="H550" s="12"/>
    </row>
    <row r="551" spans="1:8" x14ac:dyDescent="0.25">
      <c r="A551" s="13">
        <v>283</v>
      </c>
      <c r="B551" s="4" t="s">
        <v>332</v>
      </c>
      <c r="C551" s="18" t="s">
        <v>173</v>
      </c>
      <c r="D551" s="4"/>
      <c r="E551" s="4"/>
      <c r="F551" s="4"/>
      <c r="G551" s="4"/>
      <c r="H551" s="12"/>
    </row>
    <row r="552" spans="1:8" x14ac:dyDescent="0.25">
      <c r="A552" s="13">
        <v>284</v>
      </c>
      <c r="B552" s="4" t="s">
        <v>333</v>
      </c>
      <c r="C552" s="18" t="s">
        <v>173</v>
      </c>
      <c r="D552" s="4"/>
      <c r="E552" s="4"/>
      <c r="F552" s="4"/>
      <c r="G552" s="4"/>
      <c r="H552" s="12"/>
    </row>
    <row r="553" spans="1:8" x14ac:dyDescent="0.25">
      <c r="A553" s="13">
        <v>285</v>
      </c>
      <c r="B553" s="4" t="s">
        <v>334</v>
      </c>
      <c r="C553" s="18" t="s">
        <v>173</v>
      </c>
      <c r="D553" s="4"/>
      <c r="E553" s="4"/>
      <c r="F553" s="4"/>
      <c r="G553" s="4"/>
      <c r="H553" s="12"/>
    </row>
    <row r="554" spans="1:8" x14ac:dyDescent="0.25">
      <c r="A554" s="13">
        <v>286</v>
      </c>
      <c r="B554" s="4" t="s">
        <v>335</v>
      </c>
      <c r="C554" s="18" t="s">
        <v>173</v>
      </c>
      <c r="D554" s="4"/>
      <c r="E554" s="4"/>
      <c r="F554" s="4"/>
      <c r="G554" s="4"/>
      <c r="H554" s="12"/>
    </row>
    <row r="555" spans="1:8" x14ac:dyDescent="0.25">
      <c r="A555" s="13">
        <v>287</v>
      </c>
      <c r="B555" s="4" t="s">
        <v>336</v>
      </c>
      <c r="C555" s="18" t="s">
        <v>173</v>
      </c>
      <c r="D555" s="4"/>
      <c r="E555" s="4"/>
      <c r="F555" s="4"/>
      <c r="G555" s="4"/>
      <c r="H555" s="12"/>
    </row>
    <row r="556" spans="1:8" x14ac:dyDescent="0.25">
      <c r="A556" s="13">
        <v>288</v>
      </c>
      <c r="B556" s="4" t="s">
        <v>337</v>
      </c>
      <c r="C556" s="18" t="s">
        <v>173</v>
      </c>
      <c r="D556" s="4"/>
      <c r="E556" s="4"/>
      <c r="F556" s="4"/>
      <c r="G556" s="4"/>
      <c r="H556" s="12"/>
    </row>
    <row r="557" spans="1:8" ht="15.75" thickBot="1" x14ac:dyDescent="0.3">
      <c r="A557" s="14"/>
      <c r="B557" s="15"/>
      <c r="C557" s="15"/>
      <c r="D557" s="15"/>
      <c r="E557" s="15"/>
      <c r="F557" s="15"/>
      <c r="G557" s="15"/>
      <c r="H557" s="16"/>
    </row>
    <row r="558" spans="1:8" ht="15.75" thickTop="1" x14ac:dyDescent="0.25"/>
  </sheetData>
  <sheetProtection password="C23F" sheet="1" objects="1" scenarios="1" selectLockedCells="1" selectUnlockedCell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1579C0F502CC249B8D79F4DBDE58AB4" ma:contentTypeVersion="2" ma:contentTypeDescription="Create a new document." ma:contentTypeScope="" ma:versionID="6169ad867db65084cd54fb5dd76ac3b7">
  <xsd:schema xmlns:xsd="http://www.w3.org/2001/XMLSchema" xmlns:p="http://schemas.microsoft.com/office/2006/metadata/properties" xmlns:ns1="http://schemas.microsoft.com/sharepoint/v3" targetNamespace="http://schemas.microsoft.com/office/2006/metadata/properties" ma:root="true" ma:fieldsID="f7ae16946f172e34d3d721fa3e482e3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internalName="PublishingStartDate">
      <xsd:simpleType>
        <xsd:restriction base="dms:Unknown"/>
      </xsd:simpleType>
    </xsd:element>
    <xsd:element name="PublishingExpirationDate" ma:index="9" nillable="true" ma:displayName="Scheduling End Date" ma:description=""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FB229FB-906F-489E-B746-1E2E98D4674B}">
  <ds:schemaRefs>
    <ds:schemaRef ds:uri="http://schemas.microsoft.com/office/2006/metadata/properties"/>
    <ds:schemaRef ds:uri="http://schemas.microsoft.com/office/2006/documentManagement/types"/>
    <ds:schemaRef ds:uri="http://purl.org/dc/dcmitype/"/>
    <ds:schemaRef ds:uri="http://purl.org/dc/elements/1.1/"/>
    <ds:schemaRef ds:uri="http://schemas.microsoft.com/sharepoint/v3"/>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4BAC129C-6A04-4EB8-A5ED-FE7767D2EFD4}">
  <ds:schemaRefs>
    <ds:schemaRef ds:uri="http://schemas.microsoft.com/sharepoint/v3/contenttype/forms"/>
  </ds:schemaRefs>
</ds:datastoreItem>
</file>

<file path=customXml/itemProps3.xml><?xml version="1.0" encoding="utf-8"?>
<ds:datastoreItem xmlns:ds="http://schemas.openxmlformats.org/officeDocument/2006/customXml" ds:itemID="{5419EC59-6692-4C40-B185-DC8F5B030A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Directions</vt:lpstr>
      <vt:lpstr>Signature Page</vt:lpstr>
      <vt:lpstr>Cash and Investments Lead</vt:lpstr>
      <vt:lpstr>Cash Disclosure</vt:lpstr>
      <vt:lpstr>Investment Disclosure</vt:lpstr>
      <vt:lpstr>Credit Risk Overview</vt:lpstr>
      <vt:lpstr>Information</vt:lpstr>
      <vt:lpstr>Order</vt:lpstr>
      <vt:lpstr>AgencyCode</vt:lpstr>
      <vt:lpstr>AgencyName</vt:lpstr>
      <vt:lpstr>FY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Showe, Laura</dc:creator>
  <cp:lastModifiedBy>Kip, Katherine</cp:lastModifiedBy>
  <cp:lastPrinted>2024-02-22T19:04:13Z</cp:lastPrinted>
  <dcterms:created xsi:type="dcterms:W3CDTF">2013-05-23T20:30:06Z</dcterms:created>
  <dcterms:modified xsi:type="dcterms:W3CDTF">2025-05-08T20:28:41Z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0x010100C1579C0F502CC249B8D79F4DBDE58AB4</vt:lpwstr>
  </property>
</Properties>
</file>